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425" windowWidth="17400" windowHeight="8175" tabRatio="963" activeTab="2"/>
  </bookViews>
  <sheets>
    <sheet name="Monit.Kl.ek." sheetId="1" r:id="rId1"/>
    <sheet name="Monit.Program" sheetId="2" r:id="rId2"/>
    <sheet name="Monit. Rezult" sheetId="3" r:id="rId3"/>
    <sheet name="Shpenz. per rezul." sheetId="4" r:id="rId4"/>
    <sheet name="Raportimi i Investime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<sst xmlns="http://schemas.openxmlformats.org/spreadsheetml/2006/main" count="329" uniqueCount="166">
  <si>
    <t>Groupi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</si>
  <si>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</si>
  <si>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</si>
  <si>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</si>
  <si>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</si>
  <si>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</si>
  <si>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</si>
  <si>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</si>
  <si>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</si>
  <si>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</si>
  <si>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</si>
  <si>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</si>
  <si>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</si>
  <si>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</si>
  <si>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</si>
  <si>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</si>
  <si>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</si>
  <si>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</si>
  <si>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</si>
  <si>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</si>
  <si>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</si>
  <si>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</si>
  <si>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</si>
  <si>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</si>
  <si>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</si>
  <si>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</si>
  <si>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</si>
  <si>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</si>
  <si>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</si>
  <si>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</si>
  <si>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</si>
  <si>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</si>
  <si>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</si>
  <si>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</si>
  <si>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Drejtuesi i Ekipit Menaxhues të Programit</t>
  </si>
  <si>
    <t>Firma</t>
  </si>
  <si>
    <t>Data</t>
  </si>
  <si>
    <t>Emri i Grupit</t>
  </si>
  <si>
    <t>Kodi i Grupit</t>
  </si>
  <si>
    <t>Shpenzimet e Ministrisë</t>
  </si>
  <si>
    <t xml:space="preserve"> </t>
  </si>
  <si>
    <t>Programet</t>
  </si>
  <si>
    <t>PBA</t>
  </si>
  <si>
    <t>Budget</t>
  </si>
  <si>
    <t/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</si>
  <si>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</si>
  <si>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</si>
  <si>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</si>
  <si>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</si>
  <si>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</si>
  <si>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</si>
  <si>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</si>
  <si>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</si>
  <si>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</si>
  <si>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</si>
  <si>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</si>
  <si>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</si>
  <si>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</si>
  <si>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</si>
  <si>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</si>
  <si>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</si>
  <si>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</si>
  <si>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Shpenzimet e Rezultatit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</si>
  <si>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</si>
  <si>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</si>
  <si>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</si>
  <si>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</si>
  <si>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</si>
  <si>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</si>
  <si>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</si>
  <si>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</si>
  <si>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</si>
  <si>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</si>
  <si>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</si>
  <si>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</si>
  <si>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</si>
  <si>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</si>
  <si>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</si>
  <si>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</si>
  <si>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</si>
  <si>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</si>
  <si>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</si>
  <si>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</si>
  <si>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</si>
  <si>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</si>
  <si>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</si>
  <si>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</si>
  <si>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per periudhen</t>
  </si>
  <si>
    <t>Veprimtaria Arsimore</t>
  </si>
  <si>
    <t>11</t>
  </si>
  <si>
    <t>SHKOLLA  E  MAGJISTRATURES</t>
  </si>
  <si>
    <t>Veprimtari Arsimore</t>
  </si>
  <si>
    <t>Ela Qokaj</t>
  </si>
  <si>
    <t>Produkti</t>
  </si>
  <si>
    <t>Emri i Produktit</t>
  </si>
  <si>
    <t>Objektivi  1</t>
  </si>
  <si>
    <t>Punonjes te motivuar</t>
  </si>
  <si>
    <t>numer</t>
  </si>
  <si>
    <t>Objektivi  2</t>
  </si>
  <si>
    <t>Studente te kualifikuar</t>
  </si>
  <si>
    <t>Ore mesim.te realizuara</t>
  </si>
  <si>
    <t>Ore prov. te realizuara</t>
  </si>
  <si>
    <t>F</t>
  </si>
  <si>
    <t>Udhehe.Opon. te st.</t>
  </si>
  <si>
    <t>G</t>
  </si>
  <si>
    <t>H</t>
  </si>
  <si>
    <t>Mbledhje te K.D, K.Ped.</t>
  </si>
  <si>
    <t>I</t>
  </si>
  <si>
    <t>Vendime st. te vleres.</t>
  </si>
  <si>
    <t>Objektivi  3</t>
  </si>
  <si>
    <t>Sesi.trajn.te realizuara</t>
  </si>
  <si>
    <t>numer seminare</t>
  </si>
  <si>
    <t>Objektivi  4</t>
  </si>
  <si>
    <t>Veprimtaria arsimore</t>
  </si>
  <si>
    <t>09820</t>
  </si>
  <si>
    <t>Plan</t>
  </si>
  <si>
    <t xml:space="preserve">Totali i Shpenzimeve </t>
  </si>
  <si>
    <t>Nepunesi Autorizues</t>
  </si>
  <si>
    <t xml:space="preserve"> Revista,Libra Jur.-shkenc</t>
  </si>
  <si>
    <t>Formati nr.10: Raporti I Shpenzimeve Faktike të Programit sipas Rezultateve</t>
  </si>
  <si>
    <t>Formati nr.11: Projektet me financim te brendshem</t>
  </si>
  <si>
    <t>Formati nr 7: Raporti i Shpenzimeve Faktike të Programit sipas Artikujve Buxhetore</t>
  </si>
  <si>
    <t>Formati nr.8: Raporti i Shpenzimeve sipas Programeve</t>
  </si>
  <si>
    <t>Formati nr.9: Raporti i Realizimit të Rezultateve të Programit</t>
  </si>
  <si>
    <t>leke</t>
  </si>
  <si>
    <t>Onorare / Rev. J.juridike</t>
  </si>
  <si>
    <t xml:space="preserve">                                                                                                                                          </t>
  </si>
  <si>
    <t>Pajisje Zyre</t>
  </si>
  <si>
    <t>cope</t>
  </si>
  <si>
    <t xml:space="preserve">  </t>
  </si>
  <si>
    <t>Fond Biblioteke I pasuruar</t>
  </si>
  <si>
    <t>Pajisje elektronike</t>
  </si>
  <si>
    <t>Pajisje Elektronike</t>
  </si>
  <si>
    <t>Ore mesim/ped</t>
  </si>
  <si>
    <t>Ore /kandidat/ped</t>
  </si>
  <si>
    <t>Ore mes/kandidat</t>
  </si>
  <si>
    <t>Ore muaj/pergj</t>
  </si>
  <si>
    <t>Fond Biblioteke I pasurusr</t>
  </si>
  <si>
    <t>Fond Bibioteke</t>
  </si>
  <si>
    <t>TOTALI</t>
  </si>
  <si>
    <t>PL/Kerkesa</t>
  </si>
  <si>
    <t>Buxh/mirat</t>
  </si>
  <si>
    <t>me ndryshimet</t>
  </si>
  <si>
    <r>
      <t>nr.mbledhje/</t>
    </r>
    <r>
      <rPr>
        <sz val="8"/>
        <color indexed="10"/>
        <rFont val="Arial"/>
        <family val="2"/>
      </rPr>
      <t>anetar</t>
    </r>
  </si>
  <si>
    <t>.</t>
  </si>
  <si>
    <t>Sponsorizime</t>
  </si>
  <si>
    <t>Te ardhura    Kap/5</t>
  </si>
  <si>
    <t>ne 2014</t>
  </si>
  <si>
    <t>Udheheqes stazhi</t>
  </si>
  <si>
    <t>KAP  1  +   KAP  5</t>
  </si>
  <si>
    <t>Llog  /  466</t>
  </si>
  <si>
    <t>Totali (korrente + kapitale + jashte buxhet)</t>
  </si>
  <si>
    <t>KAP 1+ KAP 5+Kap 6</t>
  </si>
  <si>
    <t>Plan 2016</t>
  </si>
  <si>
    <t>Buxheti 2016</t>
  </si>
  <si>
    <t>Komis.korrigjimit testit profesional</t>
  </si>
  <si>
    <t>Komis.korrigjimit testit psikologjik</t>
  </si>
  <si>
    <t>Ore /mes/kand/ped</t>
  </si>
  <si>
    <t>X</t>
  </si>
  <si>
    <t>Ne proces</t>
  </si>
  <si>
    <t xml:space="preserve">      "</t>
  </si>
  <si>
    <t>Shk. e Magjistratures</t>
  </si>
  <si>
    <t xml:space="preserve">  9  / mujori  / 2016</t>
  </si>
  <si>
    <t>9 / m / 2016</t>
  </si>
  <si>
    <t>28.10.2016</t>
  </si>
  <si>
    <t>Orendi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</si>
</sst>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color rgb="FF0070C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0" fillId="8" borderId="1" applyNumberFormat="0">
      <alignment/>
      <protection/>
    </xf>
    <xf numFmtId="0" fontId="19" fillId="20" borderId="2" applyNumberFormat="0" applyAlignment="0" applyProtection="0"/>
    <xf numFmtId="0" fontId="20" fillId="0" borderId="3" applyNumberFormat="0" applyFont="0" applyFill="0" applyAlignment="0" applyProtection="0"/>
    <xf numFmtId="0" fontId="21" fillId="21" borderId="4" applyNumberFormat="0" applyAlignment="0" applyProtection="0"/>
    <xf numFmtId="171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92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4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30" fillId="0" borderId="0">
      <alignment/>
      <protection/>
    </xf>
    <xf numFmtId="0" fontId="31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9" fontId="32" fillId="0" borderId="0" applyFill="0" applyBorder="0" applyAlignment="0" applyProtection="0"/>
    <xf numFmtId="0" fontId="0" fillId="24" borderId="1" applyNumberFormat="0" applyFont="0" applyAlignment="0" applyProtection="0"/>
    <xf numFmtId="0" fontId="36" fillId="20" borderId="11" applyNumberFormat="0" applyAlignment="0" applyProtection="0"/>
    <xf numFmtId="40" fontId="1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2" fillId="0" borderId="0" applyFill="0" applyBorder="0" applyAlignment="0">
      <protection/>
    </xf>
    <xf numFmtId="3" fontId="0" fillId="25" borderId="1" applyNumberFormat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4" fillId="0" borderId="0">
      <alignment vertical="top"/>
      <protection/>
    </xf>
    <xf numFmtId="0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2" fillId="0" borderId="0">
      <alignment/>
      <protection/>
    </xf>
    <xf numFmtId="0" fontId="43" fillId="0" borderId="0">
      <alignment horizontal="left" wrapText="1"/>
      <protection/>
    </xf>
    <xf numFmtId="0" fontId="44" fillId="0" borderId="13" applyNumberFormat="0" applyFont="0" applyFill="0" applyBorder="0" applyAlignment="0" applyProtection="0"/>
    <xf numFmtId="203" fontId="15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204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205" fontId="32" fillId="0" borderId="0">
      <alignment horizontal="righ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3" fillId="0" borderId="0">
      <alignment horizontal="right"/>
      <protection/>
    </xf>
    <xf numFmtId="0" fontId="47" fillId="0" borderId="0" applyProtection="0">
      <alignment/>
    </xf>
    <xf numFmtId="208" fontId="47" fillId="0" borderId="0" applyProtection="0">
      <alignment/>
    </xf>
    <xf numFmtId="0" fontId="48" fillId="0" borderId="0" applyProtection="0">
      <alignment/>
    </xf>
    <xf numFmtId="0" fontId="49" fillId="0" borderId="0" applyProtection="0">
      <alignment/>
    </xf>
    <xf numFmtId="0" fontId="47" fillId="0" borderId="14" applyProtection="0">
      <alignment/>
    </xf>
    <xf numFmtId="0" fontId="47" fillId="0" borderId="0">
      <alignment/>
      <protection/>
    </xf>
    <xf numFmtId="10" fontId="47" fillId="0" borderId="0" applyProtection="0">
      <alignment/>
    </xf>
    <xf numFmtId="0" fontId="47" fillId="0" borderId="0">
      <alignment/>
      <protection/>
    </xf>
    <xf numFmtId="2" fontId="47" fillId="0" borderId="0" applyProtection="0">
      <alignment/>
    </xf>
    <xf numFmtId="4" fontId="47" fillId="0" borderId="0" applyProtection="0">
      <alignment/>
    </xf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11" fillId="0" borderId="19" xfId="0" applyFont="1" applyBorder="1" applyAlignment="1">
      <alignment/>
    </xf>
    <xf numFmtId="177" fontId="1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177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38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7" xfId="0" applyFont="1" applyFill="1" applyBorder="1" applyAlignment="1">
      <alignment horizontal="left"/>
    </xf>
    <xf numFmtId="0" fontId="7" fillId="4" borderId="39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7" fillId="0" borderId="9" xfId="0" applyFont="1" applyBorder="1" applyAlignment="1">
      <alignment/>
    </xf>
    <xf numFmtId="0" fontId="4" fillId="4" borderId="23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26" borderId="27" xfId="0" applyFont="1" applyFill="1" applyBorder="1" applyAlignment="1">
      <alignment horizontal="left"/>
    </xf>
    <xf numFmtId="49" fontId="54" fillId="0" borderId="27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54" fillId="26" borderId="27" xfId="0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/>
    </xf>
    <xf numFmtId="0" fontId="7" fillId="26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0" fontId="7" fillId="26" borderId="9" xfId="0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/>
    </xf>
    <xf numFmtId="0" fontId="7" fillId="26" borderId="9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4" xfId="0" applyFont="1" applyBorder="1" applyAlignment="1">
      <alignment/>
    </xf>
    <xf numFmtId="0" fontId="4" fillId="0" borderId="42" xfId="0" applyFont="1" applyBorder="1" applyAlignment="1">
      <alignment/>
    </xf>
    <xf numFmtId="177" fontId="4" fillId="0" borderId="26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54" fillId="0" borderId="45" xfId="0" applyNumberFormat="1" applyFont="1" applyBorder="1" applyAlignment="1">
      <alignment horizontal="right"/>
    </xf>
    <xf numFmtId="177" fontId="4" fillId="0" borderId="44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49" fontId="55" fillId="0" borderId="27" xfId="0" applyNumberFormat="1" applyFont="1" applyBorder="1" applyAlignment="1">
      <alignment horizontal="right"/>
    </xf>
    <xf numFmtId="49" fontId="55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4" fillId="0" borderId="25" xfId="0" applyNumberFormat="1" applyFont="1" applyFill="1" applyBorder="1" applyAlignment="1">
      <alignment/>
    </xf>
    <xf numFmtId="0" fontId="56" fillId="0" borderId="0" xfId="0" applyFont="1" applyAlignment="1">
      <alignment/>
    </xf>
    <xf numFmtId="177" fontId="4" fillId="0" borderId="25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177" fontId="4" fillId="0" borderId="9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177" fontId="3" fillId="0" borderId="24" xfId="0" applyNumberFormat="1" applyFont="1" applyFill="1" applyBorder="1" applyAlignment="1">
      <alignment/>
    </xf>
    <xf numFmtId="0" fontId="7" fillId="26" borderId="24" xfId="0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177" fontId="4" fillId="0" borderId="28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57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46" xfId="0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3" fillId="0" borderId="25" xfId="0" applyNumberFormat="1" applyFont="1" applyBorder="1" applyAlignment="1">
      <alignment/>
    </xf>
    <xf numFmtId="0" fontId="11" fillId="0" borderId="24" xfId="0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11" fillId="0" borderId="9" xfId="0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4" fillId="0" borderId="39" xfId="0" applyNumberFormat="1" applyFont="1" applyFill="1" applyBorder="1" applyAlignment="1">
      <alignment horizontal="center"/>
    </xf>
    <xf numFmtId="177" fontId="4" fillId="0" borderId="5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55" fillId="0" borderId="44" xfId="0" applyNumberFormat="1" applyFont="1" applyBorder="1" applyAlignment="1">
      <alignment horizontal="righ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9" fontId="3" fillId="0" borderId="52" xfId="0" applyNumberFormat="1" applyFont="1" applyBorder="1" applyAlignment="1">
      <alignment wrapText="1"/>
    </xf>
    <xf numFmtId="0" fontId="0" fillId="0" borderId="53" xfId="0" applyBorder="1" applyAlignment="1">
      <alignment wrapText="1"/>
    </xf>
    <xf numFmtId="49" fontId="3" fillId="0" borderId="54" xfId="0" applyNumberFormat="1" applyFont="1" applyBorder="1" applyAlignment="1">
      <alignment wrapText="1"/>
    </xf>
    <xf numFmtId="0" fontId="0" fillId="0" borderId="55" xfId="0" applyBorder="1" applyAlignment="1">
      <alignment wrapText="1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9" fontId="0" fillId="0" borderId="31" xfId="0" applyNumberForma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"/>
  <sheetViews>
    <sheetView zoomScalePageLayoutView="0" workbookViewId="0" topLeftCell="A6">
      <selection activeCell="B2" sqref="B2:J35"/>
    </sheetView>
  </sheetViews>
  <sheetFormatPr defaultColWidth="9.140625" defaultRowHeight="12.75"/>
  <cols>
    <col min="5" max="5" width="6.421875" style="0" customWidth="1"/>
    <col min="6" max="6" width="11.7109375" style="0" bestFit="1" customWidth="1"/>
    <col min="7" max="7" width="10.00390625" style="0" customWidth="1"/>
    <col min="8" max="8" width="14.57421875" style="0" customWidth="1"/>
    <col min="9" max="9" width="10.57421875" style="0" customWidth="1"/>
    <col min="10" max="10" width="10.7109375" style="0" customWidth="1"/>
    <col min="11" max="11" width="7.7109375" style="0" customWidth="1"/>
    <col min="12" max="12" width="12.57421875" style="0" customWidth="1"/>
    <col min="13" max="13" width="12.7109375" style="0" customWidth="1"/>
  </cols>
  <sheetData>
    <row r="1" spans="6:8" ht="12.75">
      <c r="F1" s="160" t="s">
        <v>140</v>
      </c>
      <c r="G1" s="160" t="s">
        <v>141</v>
      </c>
      <c r="H1" s="160" t="s">
        <v>142</v>
      </c>
    </row>
    <row r="2" spans="5:12" ht="12.75">
      <c r="E2" s="1" t="s">
        <v>90</v>
      </c>
      <c r="L2" s="132" t="s">
        <v>144</v>
      </c>
    </row>
    <row r="3" ht="12.75">
      <c r="B3" s="1" t="s">
        <v>121</v>
      </c>
    </row>
    <row r="4" spans="2:11" ht="13.5" thickBot="1">
      <c r="B4" s="3"/>
      <c r="C4" s="4"/>
      <c r="D4" s="4"/>
      <c r="E4" s="4"/>
      <c r="F4" s="5"/>
      <c r="G4" s="4"/>
      <c r="H4" s="4"/>
      <c r="I4" s="6" t="s">
        <v>124</v>
      </c>
      <c r="J4" s="125"/>
      <c r="K4" s="7"/>
    </row>
    <row r="5" spans="2:23" ht="12.75">
      <c r="B5" s="8"/>
      <c r="C5" s="9"/>
      <c r="D5" s="9"/>
      <c r="E5" s="9"/>
      <c r="F5" s="10"/>
      <c r="G5" s="9"/>
      <c r="H5" s="9"/>
      <c r="I5" s="11"/>
      <c r="J5" s="12"/>
      <c r="K5" s="7"/>
      <c r="R5" s="139"/>
      <c r="S5" s="139"/>
      <c r="T5" s="139"/>
      <c r="U5" s="139"/>
      <c r="V5" s="139"/>
      <c r="W5" s="139"/>
    </row>
    <row r="6" spans="2:23" ht="12.75">
      <c r="B6" s="13" t="s">
        <v>0</v>
      </c>
      <c r="C6" s="200">
        <v>10555001</v>
      </c>
      <c r="D6" s="201"/>
      <c r="E6" s="201"/>
      <c r="F6" s="201"/>
      <c r="G6" s="201"/>
      <c r="H6" s="202"/>
      <c r="I6" s="14" t="s">
        <v>1</v>
      </c>
      <c r="J6" s="15"/>
      <c r="K6" s="7"/>
      <c r="R6" s="155"/>
      <c r="S6" s="155"/>
      <c r="T6" s="155"/>
      <c r="U6" s="155"/>
      <c r="V6" s="155"/>
      <c r="W6" s="155"/>
    </row>
    <row r="7" spans="2:23" ht="12.75">
      <c r="B7" s="16"/>
      <c r="C7" s="17"/>
      <c r="D7" s="17"/>
      <c r="E7" s="17"/>
      <c r="F7" s="17"/>
      <c r="G7" s="17"/>
      <c r="H7" s="17"/>
      <c r="I7" s="17"/>
      <c r="J7" s="18"/>
      <c r="K7" s="7"/>
      <c r="R7" s="155"/>
      <c r="S7" s="155"/>
      <c r="T7" s="155"/>
      <c r="U7" s="155"/>
      <c r="V7" s="155"/>
      <c r="W7" s="155"/>
    </row>
    <row r="8" spans="2:23" ht="12.75">
      <c r="B8" s="19" t="s">
        <v>2</v>
      </c>
      <c r="C8" s="200">
        <v>9820</v>
      </c>
      <c r="D8" s="201"/>
      <c r="E8" s="201"/>
      <c r="F8" s="201"/>
      <c r="G8" s="201"/>
      <c r="H8" s="202"/>
      <c r="I8" s="20" t="s">
        <v>3</v>
      </c>
      <c r="J8" s="101" t="s">
        <v>89</v>
      </c>
      <c r="K8" s="7"/>
      <c r="R8" s="155"/>
      <c r="S8" s="155"/>
      <c r="T8" s="155"/>
      <c r="U8" s="155"/>
      <c r="V8" s="155"/>
      <c r="W8" s="155"/>
    </row>
    <row r="9" spans="2:23" ht="12.75">
      <c r="B9" s="21"/>
      <c r="C9" s="22"/>
      <c r="D9" s="22"/>
      <c r="E9" s="22"/>
      <c r="F9" s="203" t="s">
        <v>4</v>
      </c>
      <c r="G9" s="204"/>
      <c r="H9" s="204"/>
      <c r="I9" s="204"/>
      <c r="J9" s="205"/>
      <c r="K9" s="7"/>
      <c r="R9" s="155"/>
      <c r="S9" s="155"/>
      <c r="T9" s="155"/>
      <c r="U9" s="155"/>
      <c r="V9" s="155"/>
      <c r="W9" s="155"/>
    </row>
    <row r="10" spans="2:11" ht="12.75">
      <c r="B10" s="21"/>
      <c r="C10" s="22"/>
      <c r="D10" s="22"/>
      <c r="E10" s="22"/>
      <c r="F10" s="26" t="s">
        <v>5</v>
      </c>
      <c r="G10" s="26" t="s">
        <v>6</v>
      </c>
      <c r="H10" s="26" t="s">
        <v>7</v>
      </c>
      <c r="I10" s="26" t="s">
        <v>8</v>
      </c>
      <c r="J10" s="27" t="s">
        <v>9</v>
      </c>
      <c r="K10" s="7"/>
    </row>
    <row r="11" spans="2:11" ht="12.75">
      <c r="B11" s="28" t="s">
        <v>10</v>
      </c>
      <c r="C11" s="29"/>
      <c r="D11" s="29"/>
      <c r="E11" s="29"/>
      <c r="F11" s="30" t="s">
        <v>11</v>
      </c>
      <c r="G11" s="30" t="s">
        <v>12</v>
      </c>
      <c r="H11" s="30" t="s">
        <v>13</v>
      </c>
      <c r="I11" s="30" t="s">
        <v>14</v>
      </c>
      <c r="J11" s="31" t="s">
        <v>15</v>
      </c>
      <c r="K11" s="7"/>
    </row>
    <row r="12" spans="2:11" ht="12.75">
      <c r="B12" s="32" t="s">
        <v>1</v>
      </c>
      <c r="C12" s="33" t="s">
        <v>16</v>
      </c>
      <c r="D12" s="34"/>
      <c r="E12" s="35"/>
      <c r="F12" s="30" t="s">
        <v>153</v>
      </c>
      <c r="G12" s="30">
        <v>2016</v>
      </c>
      <c r="H12" s="30" t="s">
        <v>163</v>
      </c>
      <c r="I12" s="30" t="s">
        <v>163</v>
      </c>
      <c r="J12" s="30" t="s">
        <v>163</v>
      </c>
      <c r="K12" s="7"/>
    </row>
    <row r="13" spans="2:11" ht="12.75">
      <c r="B13" s="36">
        <v>600</v>
      </c>
      <c r="C13" s="190" t="s">
        <v>17</v>
      </c>
      <c r="D13" s="191"/>
      <c r="E13" s="192"/>
      <c r="F13" s="37">
        <v>26350000</v>
      </c>
      <c r="G13" s="37">
        <v>28150000</v>
      </c>
      <c r="H13" s="37">
        <v>25550000</v>
      </c>
      <c r="I13" s="37">
        <v>24779765</v>
      </c>
      <c r="J13" s="38">
        <f>+H13-I13</f>
        <v>770235</v>
      </c>
      <c r="K13" s="7"/>
    </row>
    <row r="14" spans="2:11" ht="12.75">
      <c r="B14" s="36">
        <v>601</v>
      </c>
      <c r="C14" s="190" t="s">
        <v>18</v>
      </c>
      <c r="D14" s="191"/>
      <c r="E14" s="192"/>
      <c r="F14" s="37">
        <v>3650000</v>
      </c>
      <c r="G14" s="37">
        <v>3850000</v>
      </c>
      <c r="H14" s="37">
        <v>3035000</v>
      </c>
      <c r="I14" s="37">
        <v>2989060</v>
      </c>
      <c r="J14" s="38">
        <f aca="true" t="shared" si="0" ref="J14:J24">+H14-I14</f>
        <v>45940</v>
      </c>
      <c r="K14" s="7"/>
    </row>
    <row r="15" spans="2:11" ht="12.75">
      <c r="B15" s="36">
        <v>602</v>
      </c>
      <c r="C15" s="190" t="s">
        <v>19</v>
      </c>
      <c r="D15" s="191"/>
      <c r="E15" s="192"/>
      <c r="F15" s="37">
        <v>15765000</v>
      </c>
      <c r="G15" s="37">
        <v>18765000</v>
      </c>
      <c r="H15" s="37">
        <v>9503368</v>
      </c>
      <c r="I15" s="37">
        <v>6541494</v>
      </c>
      <c r="J15" s="38">
        <f t="shared" si="0"/>
        <v>2961874</v>
      </c>
      <c r="K15" s="7"/>
    </row>
    <row r="16" spans="2:10" ht="12.75">
      <c r="B16" s="36">
        <v>603</v>
      </c>
      <c r="C16" s="190" t="s">
        <v>20</v>
      </c>
      <c r="D16" s="191"/>
      <c r="E16" s="192"/>
      <c r="F16" s="37">
        <v>0</v>
      </c>
      <c r="G16" s="37">
        <v>0</v>
      </c>
      <c r="H16" s="37">
        <v>0</v>
      </c>
      <c r="I16" s="37">
        <v>0</v>
      </c>
      <c r="J16" s="38">
        <f t="shared" si="0"/>
        <v>0</v>
      </c>
    </row>
    <row r="17" spans="2:10" ht="12.75">
      <c r="B17" s="36">
        <v>604</v>
      </c>
      <c r="C17" s="190" t="s">
        <v>21</v>
      </c>
      <c r="D17" s="191"/>
      <c r="E17" s="192"/>
      <c r="F17" s="37">
        <v>0</v>
      </c>
      <c r="G17" s="37">
        <v>0</v>
      </c>
      <c r="H17" s="37">
        <v>0</v>
      </c>
      <c r="I17" s="37">
        <v>0</v>
      </c>
      <c r="J17" s="38">
        <f t="shared" si="0"/>
        <v>0</v>
      </c>
    </row>
    <row r="18" spans="2:10" ht="12.75">
      <c r="B18" s="36">
        <v>605</v>
      </c>
      <c r="C18" s="190" t="s">
        <v>22</v>
      </c>
      <c r="D18" s="191"/>
      <c r="E18" s="192"/>
      <c r="F18" s="37">
        <v>0</v>
      </c>
      <c r="G18" s="37">
        <v>0</v>
      </c>
      <c r="H18" s="37">
        <v>0</v>
      </c>
      <c r="I18" s="37">
        <v>0</v>
      </c>
      <c r="J18" s="38">
        <f t="shared" si="0"/>
        <v>0</v>
      </c>
    </row>
    <row r="19" spans="2:10" ht="12.75">
      <c r="B19" s="36">
        <v>606</v>
      </c>
      <c r="C19" s="190" t="s">
        <v>23</v>
      </c>
      <c r="D19" s="191"/>
      <c r="E19" s="192"/>
      <c r="F19" s="37">
        <v>11010000</v>
      </c>
      <c r="G19" s="37">
        <v>11010000</v>
      </c>
      <c r="H19" s="37">
        <v>7668719</v>
      </c>
      <c r="I19" s="37">
        <v>7668719</v>
      </c>
      <c r="J19" s="38">
        <f t="shared" si="0"/>
        <v>0</v>
      </c>
    </row>
    <row r="20" spans="2:10" ht="12.75">
      <c r="B20" s="39" t="s">
        <v>24</v>
      </c>
      <c r="C20" s="193" t="s">
        <v>25</v>
      </c>
      <c r="D20" s="194"/>
      <c r="E20" s="195"/>
      <c r="F20" s="40">
        <f>SUM(F13:F19)</f>
        <v>56775000</v>
      </c>
      <c r="G20" s="40">
        <f>SUM(G13:G19)</f>
        <v>61775000</v>
      </c>
      <c r="H20" s="40">
        <f>SUM(H13:H19)</f>
        <v>45757087</v>
      </c>
      <c r="I20" s="40">
        <f>SUM(I13:I19)</f>
        <v>41979038</v>
      </c>
      <c r="J20" s="40">
        <f>SUM(J13:J19)</f>
        <v>3778049</v>
      </c>
    </row>
    <row r="21" spans="2:10" ht="12.75">
      <c r="B21" s="36">
        <v>230</v>
      </c>
      <c r="C21" s="190" t="s">
        <v>26</v>
      </c>
      <c r="D21" s="191"/>
      <c r="E21" s="192"/>
      <c r="F21" s="37">
        <v>0</v>
      </c>
      <c r="G21" s="37">
        <v>0</v>
      </c>
      <c r="H21" s="37">
        <v>0</v>
      </c>
      <c r="I21" s="37">
        <v>0</v>
      </c>
      <c r="J21" s="38">
        <f t="shared" si="0"/>
        <v>0</v>
      </c>
    </row>
    <row r="22" spans="2:10" ht="12.75">
      <c r="B22" s="36">
        <v>231</v>
      </c>
      <c r="C22" s="190" t="s">
        <v>27</v>
      </c>
      <c r="D22" s="191"/>
      <c r="E22" s="192"/>
      <c r="F22" s="37">
        <v>1000000</v>
      </c>
      <c r="G22" s="37">
        <v>7000000</v>
      </c>
      <c r="H22" s="37">
        <v>7000000</v>
      </c>
      <c r="I22" s="37">
        <v>131479</v>
      </c>
      <c r="J22" s="38">
        <f t="shared" si="0"/>
        <v>6868521</v>
      </c>
    </row>
    <row r="23" spans="2:10" ht="12.75">
      <c r="B23" s="36">
        <v>232</v>
      </c>
      <c r="C23" s="190" t="s">
        <v>28</v>
      </c>
      <c r="D23" s="191"/>
      <c r="E23" s="192"/>
      <c r="F23" s="37">
        <v>0</v>
      </c>
      <c r="G23" s="37">
        <v>0</v>
      </c>
      <c r="H23" s="37">
        <v>0</v>
      </c>
      <c r="I23" s="37">
        <v>0</v>
      </c>
      <c r="J23" s="38">
        <f t="shared" si="0"/>
        <v>0</v>
      </c>
    </row>
    <row r="24" spans="2:10" ht="12.75">
      <c r="B24" s="39" t="s">
        <v>29</v>
      </c>
      <c r="C24" s="193" t="s">
        <v>30</v>
      </c>
      <c r="D24" s="194"/>
      <c r="E24" s="195"/>
      <c r="F24" s="40">
        <f>SUM(F21:F23)</f>
        <v>1000000</v>
      </c>
      <c r="G24" s="40">
        <f>SUM(G21:G23)</f>
        <v>7000000</v>
      </c>
      <c r="H24" s="40">
        <f>SUM(H21:H23)</f>
        <v>7000000</v>
      </c>
      <c r="I24" s="40">
        <f>SUM(I21:I23)</f>
        <v>131479</v>
      </c>
      <c r="J24" s="38">
        <f t="shared" si="0"/>
        <v>6868521</v>
      </c>
    </row>
    <row r="25" spans="2:10" ht="12.75">
      <c r="B25" s="36"/>
      <c r="C25" s="190"/>
      <c r="D25" s="191"/>
      <c r="E25" s="192"/>
      <c r="F25" s="41"/>
      <c r="G25" s="41"/>
      <c r="H25" s="41"/>
      <c r="I25" s="41"/>
      <c r="J25" s="42"/>
    </row>
    <row r="26" spans="2:10" ht="13.5" thickBot="1">
      <c r="B26" s="43" t="s">
        <v>31</v>
      </c>
      <c r="C26" s="181" t="s">
        <v>32</v>
      </c>
      <c r="D26" s="182"/>
      <c r="E26" s="183"/>
      <c r="F26" s="168">
        <f>+F20+F24</f>
        <v>57775000</v>
      </c>
      <c r="G26" s="168">
        <f>+G20+G24</f>
        <v>68775000</v>
      </c>
      <c r="H26" s="168">
        <f>+H20+H24</f>
        <v>52757087</v>
      </c>
      <c r="I26" s="168">
        <f>+I20+I24</f>
        <v>42110517</v>
      </c>
      <c r="J26" s="168">
        <f>+J20+J24</f>
        <v>10646570</v>
      </c>
    </row>
    <row r="27" spans="2:10" ht="12.75">
      <c r="B27" s="163" t="s">
        <v>33</v>
      </c>
      <c r="C27" s="164"/>
      <c r="D27" s="162" t="s">
        <v>146</v>
      </c>
      <c r="E27" s="44"/>
      <c r="F27" s="167">
        <v>1225000</v>
      </c>
      <c r="G27" s="167">
        <v>1225000</v>
      </c>
      <c r="H27" s="167">
        <v>0</v>
      </c>
      <c r="I27" s="167">
        <v>0</v>
      </c>
      <c r="J27" s="166">
        <f>+H27-I27</f>
        <v>0</v>
      </c>
    </row>
    <row r="28" spans="2:11" ht="13.5" customHeight="1">
      <c r="B28" s="169" t="s">
        <v>139</v>
      </c>
      <c r="C28" s="170"/>
      <c r="D28" s="169" t="s">
        <v>149</v>
      </c>
      <c r="E28" s="170"/>
      <c r="F28" s="171">
        <f>SUM(F26:F27)</f>
        <v>59000000</v>
      </c>
      <c r="G28" s="171">
        <f>SUM(G26:G27)</f>
        <v>70000000</v>
      </c>
      <c r="H28" s="171">
        <f>+H26+H27</f>
        <v>52757087</v>
      </c>
      <c r="I28" s="171">
        <f>+I26+I27</f>
        <v>42110517</v>
      </c>
      <c r="J28" s="166">
        <f>+H28-I28</f>
        <v>10646570</v>
      </c>
      <c r="K28" s="7"/>
    </row>
    <row r="29" spans="2:11" ht="13.5" thickBot="1">
      <c r="B29" s="173" t="s">
        <v>33</v>
      </c>
      <c r="C29" s="166"/>
      <c r="D29" s="196" t="s">
        <v>145</v>
      </c>
      <c r="E29" s="197"/>
      <c r="F29" s="165">
        <v>1647953</v>
      </c>
      <c r="G29" s="165">
        <v>1647953</v>
      </c>
      <c r="H29" s="165">
        <v>2754253</v>
      </c>
      <c r="I29" s="165">
        <v>488363</v>
      </c>
      <c r="J29" s="166">
        <f>+H29-I29</f>
        <v>2265890</v>
      </c>
      <c r="K29" s="7"/>
    </row>
    <row r="30" spans="2:11" ht="13.5" thickBot="1">
      <c r="B30" s="169" t="s">
        <v>139</v>
      </c>
      <c r="C30" s="170"/>
      <c r="D30" s="169" t="s">
        <v>152</v>
      </c>
      <c r="E30" s="170"/>
      <c r="F30" s="172">
        <f>SUM(F28:F29)</f>
        <v>60647953</v>
      </c>
      <c r="G30" s="172">
        <f>SUM(G28:G29)</f>
        <v>71647953</v>
      </c>
      <c r="H30" s="172">
        <f>SUM(H28:H29)</f>
        <v>55511340</v>
      </c>
      <c r="I30" s="172">
        <f>SUM(I28:I29)</f>
        <v>42598880</v>
      </c>
      <c r="J30" s="166">
        <f>SUM(J28:J29)</f>
        <v>12912460</v>
      </c>
      <c r="K30" s="7"/>
    </row>
    <row r="31" spans="2:11" ht="13.5" thickBot="1">
      <c r="B31" s="173" t="s">
        <v>33</v>
      </c>
      <c r="C31" s="166"/>
      <c r="D31" s="198" t="s">
        <v>150</v>
      </c>
      <c r="E31" s="199"/>
      <c r="F31" s="164">
        <v>0</v>
      </c>
      <c r="G31" s="164">
        <v>0</v>
      </c>
      <c r="H31" s="164">
        <v>1113750</v>
      </c>
      <c r="I31" s="164">
        <v>1113750</v>
      </c>
      <c r="J31" s="166">
        <f>+H31-I31</f>
        <v>0</v>
      </c>
      <c r="K31" s="7"/>
    </row>
    <row r="32" spans="2:12" ht="13.5" thickBot="1">
      <c r="B32" s="46" t="s">
        <v>151</v>
      </c>
      <c r="C32" s="45"/>
      <c r="D32" s="45"/>
      <c r="E32" s="45"/>
      <c r="F32" s="166">
        <f>+F28+F29+F31</f>
        <v>60647953</v>
      </c>
      <c r="G32" s="166">
        <f>+G28+G29+G31</f>
        <v>71647953</v>
      </c>
      <c r="H32" s="166">
        <f>SUM(H30:H31)</f>
        <v>56625090</v>
      </c>
      <c r="I32" s="166">
        <f>SUM(I30:I31)</f>
        <v>43712630</v>
      </c>
      <c r="J32" s="174">
        <f>SUM(J30:J31)</f>
        <v>12912460</v>
      </c>
      <c r="L32" s="141"/>
    </row>
    <row r="33" spans="2:12" ht="11.25" customHeight="1">
      <c r="B33" s="184" t="s">
        <v>34</v>
      </c>
      <c r="C33" s="47" t="s">
        <v>16</v>
      </c>
      <c r="D33" s="48" t="s">
        <v>92</v>
      </c>
      <c r="E33" s="49"/>
      <c r="F33" s="187" t="s">
        <v>117</v>
      </c>
      <c r="G33" s="47" t="s">
        <v>16</v>
      </c>
      <c r="H33" s="48" t="s">
        <v>92</v>
      </c>
      <c r="I33" s="48"/>
      <c r="J33" s="49"/>
      <c r="L33" s="141"/>
    </row>
    <row r="34" spans="2:12" ht="21" customHeight="1">
      <c r="B34" s="185"/>
      <c r="C34" s="47" t="s">
        <v>35</v>
      </c>
      <c r="D34" s="48"/>
      <c r="E34" s="49"/>
      <c r="F34" s="188"/>
      <c r="G34" s="47" t="s">
        <v>35</v>
      </c>
      <c r="H34" s="48"/>
      <c r="I34" s="48"/>
      <c r="J34" s="49"/>
      <c r="L34" s="141"/>
    </row>
    <row r="35" spans="2:12" ht="12.75">
      <c r="B35" s="186"/>
      <c r="C35" s="47" t="s">
        <v>36</v>
      </c>
      <c r="D35" s="50" t="s">
        <v>164</v>
      </c>
      <c r="E35" s="51"/>
      <c r="F35" s="189"/>
      <c r="G35" s="47" t="s">
        <v>36</v>
      </c>
      <c r="H35" s="50" t="s">
        <v>164</v>
      </c>
      <c r="I35" s="51"/>
      <c r="J35" s="51" t="s">
        <v>40</v>
      </c>
      <c r="L35" s="141"/>
    </row>
    <row r="36" ht="12.75">
      <c r="L36" s="141"/>
    </row>
    <row r="37" ht="12.75">
      <c r="L37" s="141"/>
    </row>
  </sheetData>
  <sheetProtection/>
  <mergeCells count="21">
    <mergeCell ref="C6:H6"/>
    <mergeCell ref="C8:H8"/>
    <mergeCell ref="F9:J9"/>
    <mergeCell ref="C13:E13"/>
    <mergeCell ref="C18:E18"/>
    <mergeCell ref="C19:E19"/>
    <mergeCell ref="C20:E20"/>
    <mergeCell ref="C21:E21"/>
    <mergeCell ref="C14:E14"/>
    <mergeCell ref="C15:E15"/>
    <mergeCell ref="C16:E16"/>
    <mergeCell ref="C17:E17"/>
    <mergeCell ref="C26:E26"/>
    <mergeCell ref="B33:B35"/>
    <mergeCell ref="F33:F35"/>
    <mergeCell ref="C22:E22"/>
    <mergeCell ref="C23:E23"/>
    <mergeCell ref="C24:E24"/>
    <mergeCell ref="C25:E25"/>
    <mergeCell ref="D29:E29"/>
    <mergeCell ref="D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B2" sqref="B2:J27"/>
    </sheetView>
  </sheetViews>
  <sheetFormatPr defaultColWidth="9.140625" defaultRowHeight="12.75"/>
  <cols>
    <col min="2" max="2" width="10.57421875" style="0" customWidth="1"/>
    <col min="6" max="6" width="13.28125" style="0" customWidth="1"/>
    <col min="7" max="7" width="13.140625" style="0" customWidth="1"/>
    <col min="8" max="9" width="14.8515625" style="0" customWidth="1"/>
    <col min="10" max="10" width="14.57421875" style="0" customWidth="1"/>
    <col min="12" max="12" width="10.00390625" style="0" bestFit="1" customWidth="1"/>
  </cols>
  <sheetData>
    <row r="2" spans="5:7" ht="12.75" customHeight="1">
      <c r="E2" s="1" t="s">
        <v>90</v>
      </c>
      <c r="F2" s="1"/>
      <c r="G2" s="1"/>
    </row>
    <row r="4" ht="12.75">
      <c r="B4" s="1" t="s">
        <v>122</v>
      </c>
    </row>
    <row r="5" spans="2:11" ht="15.75">
      <c r="B5" s="2"/>
      <c r="C5" s="7"/>
      <c r="D5" s="7"/>
      <c r="E5" s="7"/>
      <c r="F5" s="7"/>
      <c r="G5" s="7"/>
      <c r="H5" s="7"/>
      <c r="I5" s="7"/>
      <c r="J5" s="7"/>
      <c r="K5" s="7"/>
    </row>
    <row r="6" spans="2:11" ht="13.5" thickBo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52"/>
      <c r="C7" s="9"/>
      <c r="D7" s="9"/>
      <c r="E7" s="9"/>
      <c r="F7" s="9"/>
      <c r="G7" s="9"/>
      <c r="H7" s="9"/>
      <c r="I7" s="9"/>
      <c r="J7" s="53"/>
      <c r="K7" s="7"/>
    </row>
    <row r="8" spans="2:11" ht="12.75">
      <c r="B8" s="19" t="s">
        <v>37</v>
      </c>
      <c r="C8" s="206">
        <v>1055001</v>
      </c>
      <c r="D8" s="207"/>
      <c r="E8" s="207"/>
      <c r="F8" s="207"/>
      <c r="G8" s="208"/>
      <c r="H8" s="20" t="s">
        <v>38</v>
      </c>
      <c r="J8" s="54"/>
      <c r="K8" s="7"/>
    </row>
    <row r="9" spans="2:11" ht="12.75">
      <c r="B9" s="55"/>
      <c r="C9" s="29"/>
      <c r="D9" s="29"/>
      <c r="E9" s="29"/>
      <c r="F9" s="17"/>
      <c r="G9" s="17"/>
      <c r="H9" s="56"/>
      <c r="I9" s="56"/>
      <c r="J9" s="18"/>
      <c r="K9" s="7"/>
    </row>
    <row r="10" spans="2:11" ht="12.75">
      <c r="B10" s="55"/>
      <c r="C10" s="29"/>
      <c r="D10" s="29"/>
      <c r="E10" s="29"/>
      <c r="F10" s="203" t="s">
        <v>39</v>
      </c>
      <c r="G10" s="204"/>
      <c r="H10" s="204"/>
      <c r="I10" s="204"/>
      <c r="J10" s="205"/>
      <c r="K10" s="7"/>
    </row>
    <row r="11" spans="2:11" ht="12.75">
      <c r="B11" s="55"/>
      <c r="C11" s="57"/>
      <c r="D11" s="57"/>
      <c r="E11" s="57"/>
      <c r="F11" s="58"/>
      <c r="G11" s="58"/>
      <c r="H11" s="58"/>
      <c r="I11" s="102"/>
      <c r="J11" s="59" t="s">
        <v>40</v>
      </c>
      <c r="K11" s="7"/>
    </row>
    <row r="12" spans="2:11" ht="12.75">
      <c r="B12" s="60" t="s">
        <v>41</v>
      </c>
      <c r="C12" s="57"/>
      <c r="D12" s="57"/>
      <c r="E12" s="57"/>
      <c r="F12" s="30" t="s">
        <v>42</v>
      </c>
      <c r="G12" s="30" t="s">
        <v>43</v>
      </c>
      <c r="H12" s="30" t="s">
        <v>115</v>
      </c>
      <c r="I12" s="30" t="s">
        <v>14</v>
      </c>
      <c r="J12" s="31" t="s">
        <v>15</v>
      </c>
      <c r="K12" s="7"/>
    </row>
    <row r="13" spans="2:11" ht="12.75">
      <c r="B13" s="61" t="s">
        <v>3</v>
      </c>
      <c r="C13" s="62" t="s">
        <v>16</v>
      </c>
      <c r="D13" s="63"/>
      <c r="E13" s="63"/>
      <c r="F13" s="30" t="s">
        <v>153</v>
      </c>
      <c r="G13" s="30">
        <v>2016</v>
      </c>
      <c r="H13" s="30" t="s">
        <v>163</v>
      </c>
      <c r="I13" s="30" t="s">
        <v>163</v>
      </c>
      <c r="J13" s="30" t="s">
        <v>163</v>
      </c>
      <c r="K13" s="7"/>
    </row>
    <row r="14" spans="2:12" ht="12.75">
      <c r="B14" s="119" t="s">
        <v>114</v>
      </c>
      <c r="C14" s="209" t="s">
        <v>91</v>
      </c>
      <c r="D14" s="210"/>
      <c r="E14" s="211"/>
      <c r="F14" s="65">
        <v>59000000</v>
      </c>
      <c r="G14" s="65">
        <v>70000000</v>
      </c>
      <c r="H14" s="65">
        <v>52757087</v>
      </c>
      <c r="I14" s="65">
        <v>42110517</v>
      </c>
      <c r="J14" s="66">
        <f>+H14-I14</f>
        <v>10646570</v>
      </c>
      <c r="K14" s="7"/>
      <c r="L14" s="136"/>
    </row>
    <row r="15" spans="2:11" ht="12.75">
      <c r="B15" s="64"/>
      <c r="C15" s="190"/>
      <c r="D15" s="191"/>
      <c r="E15" s="192"/>
      <c r="F15" s="65"/>
      <c r="G15" s="65"/>
      <c r="H15" s="65"/>
      <c r="I15" s="78"/>
      <c r="J15" s="66"/>
      <c r="K15" s="7"/>
    </row>
    <row r="16" spans="2:11" ht="12.75">
      <c r="B16" s="64"/>
      <c r="C16" s="190"/>
      <c r="D16" s="191"/>
      <c r="E16" s="192"/>
      <c r="F16" s="65"/>
      <c r="G16" s="65"/>
      <c r="H16" s="65"/>
      <c r="I16" s="78"/>
      <c r="J16" s="66"/>
      <c r="K16" s="7"/>
    </row>
    <row r="17" spans="2:11" ht="13.5" thickBot="1">
      <c r="B17" s="64" t="s">
        <v>44</v>
      </c>
      <c r="C17" s="212" t="s">
        <v>44</v>
      </c>
      <c r="D17" s="213"/>
      <c r="E17" s="214"/>
      <c r="F17" s="65" t="s">
        <v>44</v>
      </c>
      <c r="G17" s="65" t="s">
        <v>44</v>
      </c>
      <c r="H17" s="65" t="s">
        <v>44</v>
      </c>
      <c r="I17" s="78"/>
      <c r="J17" s="66" t="s">
        <v>44</v>
      </c>
      <c r="K17" s="7"/>
    </row>
    <row r="18" spans="2:11" ht="13.5" thickBot="1">
      <c r="B18" s="215" t="s">
        <v>116</v>
      </c>
      <c r="C18" s="216"/>
      <c r="D18" s="216"/>
      <c r="E18" s="217"/>
      <c r="F18" s="67">
        <f>SUM(F14:F17)</f>
        <v>59000000</v>
      </c>
      <c r="G18" s="67">
        <f>SUM(G14:G17)</f>
        <v>70000000</v>
      </c>
      <c r="H18" s="67">
        <f>SUM(H14:H17)</f>
        <v>52757087</v>
      </c>
      <c r="I18" s="67">
        <f>SUM(I14:I17)</f>
        <v>42110517</v>
      </c>
      <c r="J18" s="67">
        <f>SUM(J14:J17)</f>
        <v>10646570</v>
      </c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187" t="s">
        <v>117</v>
      </c>
      <c r="C22" s="47" t="s">
        <v>16</v>
      </c>
      <c r="D22" s="48" t="s">
        <v>92</v>
      </c>
      <c r="E22" s="49"/>
      <c r="F22" s="7"/>
      <c r="G22" s="7"/>
      <c r="H22" s="120" t="s">
        <v>40</v>
      </c>
      <c r="I22" s="7"/>
      <c r="J22" s="7"/>
      <c r="K22" s="7"/>
    </row>
    <row r="23" spans="2:11" ht="12.75">
      <c r="B23" s="188"/>
      <c r="C23" s="47" t="s">
        <v>35</v>
      </c>
      <c r="D23" s="48"/>
      <c r="E23" s="49"/>
      <c r="F23" s="7"/>
      <c r="G23" s="7"/>
      <c r="H23" s="7"/>
      <c r="I23" s="7"/>
      <c r="J23" s="7"/>
      <c r="K23" s="7"/>
    </row>
    <row r="24" spans="2:11" ht="12.75">
      <c r="B24" s="189"/>
      <c r="C24" s="47" t="s">
        <v>36</v>
      </c>
      <c r="D24" s="50" t="s">
        <v>164</v>
      </c>
      <c r="E24" s="51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8">
    <mergeCell ref="B22:B24"/>
    <mergeCell ref="C15:E15"/>
    <mergeCell ref="C8:G8"/>
    <mergeCell ref="F10:J10"/>
    <mergeCell ref="C14:E14"/>
    <mergeCell ref="C16:E16"/>
    <mergeCell ref="C17:E17"/>
    <mergeCell ref="B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tabSelected="1" zoomScalePageLayoutView="0" workbookViewId="0" topLeftCell="B2">
      <selection activeCell="M25" sqref="M25"/>
    </sheetView>
  </sheetViews>
  <sheetFormatPr defaultColWidth="9.140625" defaultRowHeight="12.75"/>
  <cols>
    <col min="3" max="3" width="25.00390625" style="0" customWidth="1"/>
    <col min="4" max="4" width="13.57421875" style="0" customWidth="1"/>
    <col min="7" max="7" width="11.00390625" style="0" customWidth="1"/>
    <col min="11" max="11" width="14.28125" style="0" customWidth="1"/>
  </cols>
  <sheetData>
    <row r="3" spans="4:8" ht="12.75">
      <c r="D3" s="1" t="s">
        <v>90</v>
      </c>
      <c r="E3" s="1"/>
      <c r="F3" s="1"/>
      <c r="G3" s="1"/>
      <c r="H3" s="1"/>
    </row>
    <row r="4" spans="2:11" ht="16.5" thickBot="1">
      <c r="B4" s="1" t="s">
        <v>123</v>
      </c>
      <c r="H4" s="7"/>
      <c r="I4" s="7"/>
      <c r="J4" s="105"/>
      <c r="K4" s="6"/>
    </row>
    <row r="5" spans="2:11" ht="12.75">
      <c r="B5" s="8"/>
      <c r="C5" s="68"/>
      <c r="D5" s="68"/>
      <c r="E5" s="69"/>
      <c r="F5" s="69"/>
      <c r="G5" s="68"/>
      <c r="H5" s="11"/>
      <c r="I5" s="11"/>
      <c r="J5" s="70"/>
      <c r="K5" s="53"/>
    </row>
    <row r="6" spans="2:11" ht="12.75">
      <c r="B6" s="13" t="s">
        <v>0</v>
      </c>
      <c r="C6" s="206">
        <v>1055001</v>
      </c>
      <c r="D6" s="207"/>
      <c r="E6" s="207"/>
      <c r="F6" s="207"/>
      <c r="G6" s="208"/>
      <c r="H6" s="71" t="s">
        <v>1</v>
      </c>
      <c r="I6" s="71">
        <v>9820</v>
      </c>
      <c r="J6" s="17"/>
      <c r="K6" s="72"/>
    </row>
    <row r="7" spans="2:11" ht="12.75">
      <c r="B7" s="19" t="s">
        <v>2</v>
      </c>
      <c r="C7" s="218" t="s">
        <v>88</v>
      </c>
      <c r="D7" s="219"/>
      <c r="E7" s="219"/>
      <c r="F7" s="219"/>
      <c r="G7" s="220"/>
      <c r="H7" s="20" t="s">
        <v>3</v>
      </c>
      <c r="I7" s="20"/>
      <c r="J7" s="17"/>
      <c r="K7" s="72"/>
    </row>
    <row r="8" spans="2:11" ht="12.75">
      <c r="B8" s="21"/>
      <c r="C8" s="22"/>
      <c r="D8" s="22"/>
      <c r="E8" s="23"/>
      <c r="F8" s="23"/>
      <c r="G8" s="23"/>
      <c r="H8" s="24"/>
      <c r="I8" s="24"/>
      <c r="J8" s="24"/>
      <c r="K8" s="73"/>
    </row>
    <row r="9" spans="2:11" ht="12.75">
      <c r="B9" s="60" t="s">
        <v>45</v>
      </c>
      <c r="C9" s="57"/>
      <c r="D9" s="57"/>
      <c r="E9" s="58" t="s">
        <v>46</v>
      </c>
      <c r="F9" s="58" t="s">
        <v>46</v>
      </c>
      <c r="G9" s="58" t="s">
        <v>46</v>
      </c>
      <c r="H9" s="203" t="s">
        <v>47</v>
      </c>
      <c r="I9" s="204"/>
      <c r="J9" s="221"/>
      <c r="K9" s="222" t="s">
        <v>48</v>
      </c>
    </row>
    <row r="10" spans="2:11" ht="12.75">
      <c r="B10" s="28"/>
      <c r="C10" s="57"/>
      <c r="D10" s="57"/>
      <c r="E10" s="30" t="s">
        <v>52</v>
      </c>
      <c r="F10" s="30" t="s">
        <v>52</v>
      </c>
      <c r="G10" s="30" t="s">
        <v>53</v>
      </c>
      <c r="H10" s="102"/>
      <c r="I10" s="103"/>
      <c r="J10" s="104"/>
      <c r="K10" s="223"/>
    </row>
    <row r="11" spans="2:11" ht="12.75">
      <c r="B11" s="61" t="s">
        <v>93</v>
      </c>
      <c r="C11" s="74" t="s">
        <v>94</v>
      </c>
      <c r="D11" s="75" t="s">
        <v>51</v>
      </c>
      <c r="E11" s="30">
        <v>2016</v>
      </c>
      <c r="F11" s="30">
        <v>2016</v>
      </c>
      <c r="G11" s="30" t="s">
        <v>163</v>
      </c>
      <c r="H11" s="76" t="s">
        <v>54</v>
      </c>
      <c r="I11" s="25" t="s">
        <v>55</v>
      </c>
      <c r="J11" s="76" t="s">
        <v>56</v>
      </c>
      <c r="K11" s="224"/>
    </row>
    <row r="12" spans="2:11" ht="12.75">
      <c r="B12" s="107" t="s">
        <v>57</v>
      </c>
      <c r="C12" s="77" t="s">
        <v>96</v>
      </c>
      <c r="D12" s="41" t="s">
        <v>97</v>
      </c>
      <c r="E12" s="140">
        <v>24</v>
      </c>
      <c r="F12" s="140">
        <v>24</v>
      </c>
      <c r="G12" s="140">
        <v>24</v>
      </c>
      <c r="H12" s="135"/>
      <c r="I12" s="135" t="s">
        <v>158</v>
      </c>
      <c r="J12" s="78"/>
      <c r="K12" s="66"/>
    </row>
    <row r="13" spans="2:11" ht="12.75">
      <c r="B13" s="107" t="s">
        <v>58</v>
      </c>
      <c r="C13" s="137" t="s">
        <v>132</v>
      </c>
      <c r="D13" s="138" t="s">
        <v>128</v>
      </c>
      <c r="E13" s="140">
        <v>1</v>
      </c>
      <c r="F13" s="140">
        <v>1</v>
      </c>
      <c r="G13" s="140">
        <v>0</v>
      </c>
      <c r="H13" s="135"/>
      <c r="I13" s="135"/>
      <c r="J13" s="175" t="s">
        <v>158</v>
      </c>
      <c r="K13" s="124" t="s">
        <v>159</v>
      </c>
    </row>
    <row r="14" spans="2:11" ht="12.75">
      <c r="B14" s="107" t="s">
        <v>59</v>
      </c>
      <c r="C14" s="137" t="s">
        <v>165</v>
      </c>
      <c r="D14" s="138" t="s">
        <v>128</v>
      </c>
      <c r="E14" s="140">
        <v>0</v>
      </c>
      <c r="F14" s="140">
        <v>0</v>
      </c>
      <c r="G14" s="140">
        <v>0</v>
      </c>
      <c r="H14" s="135"/>
      <c r="I14" s="135"/>
      <c r="J14" s="175"/>
      <c r="K14" s="124"/>
    </row>
    <row r="15" spans="2:12" ht="12.75">
      <c r="B15" s="106" t="s">
        <v>95</v>
      </c>
      <c r="C15" s="77"/>
      <c r="D15" s="41"/>
      <c r="E15" s="140">
        <v>0</v>
      </c>
      <c r="F15" s="140">
        <v>0</v>
      </c>
      <c r="G15" s="140">
        <v>0</v>
      </c>
      <c r="H15" s="135"/>
      <c r="I15" s="135"/>
      <c r="J15" s="78"/>
      <c r="K15" s="123"/>
      <c r="L15" s="134"/>
    </row>
    <row r="16" spans="2:12" ht="12.75">
      <c r="B16" s="107" t="s">
        <v>57</v>
      </c>
      <c r="C16" s="128" t="s">
        <v>155</v>
      </c>
      <c r="D16" s="129" t="s">
        <v>134</v>
      </c>
      <c r="E16" s="140">
        <v>60</v>
      </c>
      <c r="F16" s="140">
        <v>0</v>
      </c>
      <c r="G16" s="140">
        <v>0</v>
      </c>
      <c r="H16" s="135" t="s">
        <v>158</v>
      </c>
      <c r="I16" s="135"/>
      <c r="J16" s="78"/>
      <c r="K16" s="123"/>
      <c r="L16" s="134"/>
    </row>
    <row r="17" spans="2:12" ht="12.75">
      <c r="B17" s="107" t="s">
        <v>58</v>
      </c>
      <c r="C17" s="128" t="s">
        <v>156</v>
      </c>
      <c r="D17" s="129" t="s">
        <v>134</v>
      </c>
      <c r="E17" s="140">
        <v>120</v>
      </c>
      <c r="F17" s="140">
        <v>0</v>
      </c>
      <c r="G17" s="140">
        <v>0</v>
      </c>
      <c r="H17" s="135" t="s">
        <v>158</v>
      </c>
      <c r="I17" s="135"/>
      <c r="J17" s="78"/>
      <c r="K17" s="124"/>
      <c r="L17" s="134"/>
    </row>
    <row r="18" spans="2:12" ht="12.75">
      <c r="B18" s="107" t="s">
        <v>59</v>
      </c>
      <c r="C18" s="108" t="s">
        <v>99</v>
      </c>
      <c r="D18" s="129" t="s">
        <v>97</v>
      </c>
      <c r="E18" s="140">
        <v>16</v>
      </c>
      <c r="F18" s="140">
        <v>16</v>
      </c>
      <c r="G18" s="140">
        <v>16</v>
      </c>
      <c r="H18" s="135" t="s">
        <v>158</v>
      </c>
      <c r="I18" s="135"/>
      <c r="J18" s="78"/>
      <c r="K18" s="123"/>
      <c r="L18" s="134"/>
    </row>
    <row r="19" spans="2:12" ht="12.75">
      <c r="B19" s="107" t="s">
        <v>60</v>
      </c>
      <c r="C19" s="108" t="s">
        <v>100</v>
      </c>
      <c r="D19" s="129" t="s">
        <v>133</v>
      </c>
      <c r="E19" s="140">
        <v>2615</v>
      </c>
      <c r="F19" s="140">
        <v>1354</v>
      </c>
      <c r="G19" s="140">
        <v>1300</v>
      </c>
      <c r="H19" s="135" t="s">
        <v>158</v>
      </c>
      <c r="I19" s="135"/>
      <c r="J19" s="78"/>
      <c r="K19" s="124"/>
      <c r="L19" s="134"/>
    </row>
    <row r="20" spans="2:11" ht="12.75">
      <c r="B20" s="107" t="s">
        <v>61</v>
      </c>
      <c r="C20" s="108" t="s">
        <v>101</v>
      </c>
      <c r="D20" s="129" t="s">
        <v>134</v>
      </c>
      <c r="E20" s="140">
        <v>548</v>
      </c>
      <c r="F20" s="140">
        <v>223</v>
      </c>
      <c r="G20" s="140">
        <v>223</v>
      </c>
      <c r="H20" s="135" t="s">
        <v>158</v>
      </c>
      <c r="I20" s="135"/>
      <c r="J20" s="78"/>
      <c r="K20" s="123"/>
    </row>
    <row r="21" spans="2:11" ht="12.75">
      <c r="B21" s="110" t="s">
        <v>102</v>
      </c>
      <c r="C21" s="108" t="s">
        <v>103</v>
      </c>
      <c r="D21" s="129" t="s">
        <v>135</v>
      </c>
      <c r="E21" s="140">
        <v>0</v>
      </c>
      <c r="F21" s="140">
        <v>0</v>
      </c>
      <c r="G21" s="140">
        <v>0</v>
      </c>
      <c r="H21" s="135" t="s">
        <v>158</v>
      </c>
      <c r="I21" s="135"/>
      <c r="J21" s="78"/>
      <c r="K21" s="123"/>
    </row>
    <row r="22" spans="2:11" ht="12.75">
      <c r="B22" s="110" t="s">
        <v>104</v>
      </c>
      <c r="C22" s="128" t="s">
        <v>148</v>
      </c>
      <c r="D22" s="129" t="s">
        <v>136</v>
      </c>
      <c r="E22" s="140">
        <v>0</v>
      </c>
      <c r="F22" s="140">
        <v>0</v>
      </c>
      <c r="G22" s="140">
        <v>0</v>
      </c>
      <c r="H22" s="135" t="s">
        <v>158</v>
      </c>
      <c r="I22" s="135"/>
      <c r="J22" s="78"/>
      <c r="K22" s="123"/>
    </row>
    <row r="23" spans="2:11" ht="12.75">
      <c r="B23" s="110" t="s">
        <v>105</v>
      </c>
      <c r="C23" s="108" t="s">
        <v>106</v>
      </c>
      <c r="D23" s="129" t="s">
        <v>143</v>
      </c>
      <c r="E23" s="140">
        <v>8</v>
      </c>
      <c r="F23" s="140">
        <v>5</v>
      </c>
      <c r="G23" s="140">
        <v>5</v>
      </c>
      <c r="H23" s="135" t="s">
        <v>158</v>
      </c>
      <c r="I23" s="135"/>
      <c r="J23" s="78"/>
      <c r="K23" s="123"/>
    </row>
    <row r="24" spans="2:11" ht="12.75">
      <c r="B24" s="110" t="s">
        <v>107</v>
      </c>
      <c r="C24" s="108" t="s">
        <v>108</v>
      </c>
      <c r="D24" s="161" t="s">
        <v>157</v>
      </c>
      <c r="E24" s="140">
        <v>300</v>
      </c>
      <c r="F24" s="140">
        <v>0</v>
      </c>
      <c r="G24" s="140">
        <v>0</v>
      </c>
      <c r="H24" s="135" t="s">
        <v>158</v>
      </c>
      <c r="I24" s="135"/>
      <c r="J24" s="78"/>
      <c r="K24" s="123"/>
    </row>
    <row r="25" spans="2:11" ht="12.75">
      <c r="B25" s="106" t="s">
        <v>98</v>
      </c>
      <c r="C25" s="108"/>
      <c r="D25" s="109"/>
      <c r="E25" s="140">
        <v>0</v>
      </c>
      <c r="F25" s="140">
        <v>0</v>
      </c>
      <c r="G25" s="140">
        <v>0</v>
      </c>
      <c r="H25" s="135"/>
      <c r="I25" s="135"/>
      <c r="J25" s="78"/>
      <c r="K25" s="123"/>
    </row>
    <row r="26" spans="2:11" ht="12.75">
      <c r="B26" s="110" t="s">
        <v>57</v>
      </c>
      <c r="C26" s="108" t="s">
        <v>110</v>
      </c>
      <c r="D26" s="109" t="s">
        <v>111</v>
      </c>
      <c r="E26" s="140">
        <v>24</v>
      </c>
      <c r="F26" s="140">
        <v>40</v>
      </c>
      <c r="G26" s="140">
        <v>18</v>
      </c>
      <c r="H26" s="135"/>
      <c r="I26" s="135" t="s">
        <v>158</v>
      </c>
      <c r="J26" s="78"/>
      <c r="K26" s="124"/>
    </row>
    <row r="27" spans="2:11" ht="12.75">
      <c r="B27" s="107" t="s">
        <v>58</v>
      </c>
      <c r="C27" s="137" t="s">
        <v>127</v>
      </c>
      <c r="D27" s="138" t="s">
        <v>128</v>
      </c>
      <c r="E27" s="140">
        <v>1</v>
      </c>
      <c r="F27" s="140">
        <v>4</v>
      </c>
      <c r="G27" s="140">
        <v>0</v>
      </c>
      <c r="H27" s="135"/>
      <c r="I27" s="135"/>
      <c r="J27" s="135" t="s">
        <v>158</v>
      </c>
      <c r="K27" s="124" t="s">
        <v>159</v>
      </c>
    </row>
    <row r="28" spans="2:12" ht="12.75">
      <c r="B28" s="106" t="s">
        <v>109</v>
      </c>
      <c r="C28" s="108"/>
      <c r="D28" s="109"/>
      <c r="E28" s="140">
        <v>0</v>
      </c>
      <c r="F28" s="140">
        <v>0</v>
      </c>
      <c r="G28" s="140">
        <v>0</v>
      </c>
      <c r="H28" s="135"/>
      <c r="I28" s="135"/>
      <c r="J28" s="78"/>
      <c r="K28" s="124"/>
      <c r="L28" s="132"/>
    </row>
    <row r="29" spans="2:11" ht="12.75">
      <c r="B29" s="126" t="s">
        <v>57</v>
      </c>
      <c r="C29" s="128" t="s">
        <v>125</v>
      </c>
      <c r="D29" s="129" t="s">
        <v>97</v>
      </c>
      <c r="E29" s="140">
        <v>6</v>
      </c>
      <c r="F29" s="140">
        <v>3</v>
      </c>
      <c r="G29" s="140">
        <v>3</v>
      </c>
      <c r="H29" s="135" t="s">
        <v>158</v>
      </c>
      <c r="I29" s="135"/>
      <c r="J29" s="78"/>
      <c r="K29" s="124"/>
    </row>
    <row r="30" spans="2:11" ht="12.75">
      <c r="B30" s="107" t="s">
        <v>58</v>
      </c>
      <c r="C30" s="151" t="s">
        <v>137</v>
      </c>
      <c r="D30" s="129" t="s">
        <v>97</v>
      </c>
      <c r="E30" s="140">
        <v>130</v>
      </c>
      <c r="F30" s="140">
        <v>130</v>
      </c>
      <c r="G30" s="140">
        <v>0</v>
      </c>
      <c r="H30" s="135"/>
      <c r="I30" s="135"/>
      <c r="J30" s="135" t="s">
        <v>158</v>
      </c>
      <c r="K30" s="124" t="s">
        <v>159</v>
      </c>
    </row>
    <row r="31" spans="2:11" ht="12.75">
      <c r="B31" s="112" t="s">
        <v>112</v>
      </c>
      <c r="C31" s="128"/>
      <c r="D31" s="129"/>
      <c r="E31" s="65"/>
      <c r="F31" s="127"/>
      <c r="G31" s="65"/>
      <c r="H31" s="135"/>
      <c r="I31" s="111"/>
      <c r="J31" s="135"/>
      <c r="K31" s="124"/>
    </row>
    <row r="32" spans="2:11" ht="12.75">
      <c r="B32" s="126"/>
      <c r="C32" s="145" t="s">
        <v>31</v>
      </c>
      <c r="D32" s="146"/>
      <c r="E32" s="116"/>
      <c r="F32" s="147"/>
      <c r="G32" s="116"/>
      <c r="H32" s="148"/>
      <c r="I32" s="142"/>
      <c r="J32" s="148"/>
      <c r="K32" s="149"/>
    </row>
    <row r="33" spans="2:11" ht="12.75">
      <c r="B33" s="184" t="s">
        <v>34</v>
      </c>
      <c r="C33" s="47" t="s">
        <v>16</v>
      </c>
      <c r="D33" s="48" t="s">
        <v>92</v>
      </c>
      <c r="E33" s="49"/>
      <c r="F33" s="121"/>
      <c r="G33" s="187" t="s">
        <v>117</v>
      </c>
      <c r="H33" s="47" t="s">
        <v>16</v>
      </c>
      <c r="I33" s="48" t="s">
        <v>92</v>
      </c>
      <c r="J33" s="157"/>
      <c r="K33" s="158"/>
    </row>
    <row r="34" spans="2:11" ht="12.75" customHeight="1">
      <c r="B34" s="185"/>
      <c r="C34" s="47" t="s">
        <v>35</v>
      </c>
      <c r="D34" s="48"/>
      <c r="E34" s="49"/>
      <c r="F34" s="122"/>
      <c r="G34" s="188"/>
      <c r="H34" s="47" t="s">
        <v>35</v>
      </c>
      <c r="I34" s="48"/>
      <c r="J34" s="157"/>
      <c r="K34" s="159"/>
    </row>
    <row r="35" spans="2:11" ht="12.75">
      <c r="B35" s="186"/>
      <c r="C35" s="47" t="s">
        <v>36</v>
      </c>
      <c r="D35" s="50" t="s">
        <v>164</v>
      </c>
      <c r="E35" s="51"/>
      <c r="F35" s="51"/>
      <c r="G35" s="189"/>
      <c r="H35" s="47" t="s">
        <v>36</v>
      </c>
      <c r="I35" s="50" t="s">
        <v>164</v>
      </c>
      <c r="J35" s="51"/>
      <c r="K35" s="144"/>
    </row>
    <row r="36" ht="12.75" customHeight="1"/>
    <row r="37" ht="12.75" customHeight="1"/>
    <row r="44" ht="12.75" customHeight="1"/>
    <row r="51" ht="12.75" customHeight="1"/>
  </sheetData>
  <sheetProtection/>
  <mergeCells count="6">
    <mergeCell ref="C6:G6"/>
    <mergeCell ref="C7:G7"/>
    <mergeCell ref="H9:J9"/>
    <mergeCell ref="K9:K11"/>
    <mergeCell ref="B33:B35"/>
    <mergeCell ref="G33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zoomScalePageLayoutView="0" workbookViewId="0" topLeftCell="A25">
      <selection activeCell="B2" sqref="B2:J33"/>
    </sheetView>
  </sheetViews>
  <sheetFormatPr defaultColWidth="9.140625" defaultRowHeight="12.75"/>
  <cols>
    <col min="2" max="2" width="9.8515625" style="0" customWidth="1"/>
    <col min="4" max="4" width="14.8515625" style="0" customWidth="1"/>
    <col min="5" max="5" width="3.7109375" style="0" hidden="1" customWidth="1"/>
    <col min="6" max="6" width="12.421875" style="0" customWidth="1"/>
    <col min="7" max="8" width="11.57421875" style="0" customWidth="1"/>
    <col min="9" max="9" width="11.00390625" style="0" customWidth="1"/>
    <col min="10" max="10" width="13.8515625" style="0" customWidth="1"/>
    <col min="11" max="11" width="11.7109375" style="0" bestFit="1" customWidth="1"/>
    <col min="12" max="12" width="14.28125" style="0" customWidth="1"/>
    <col min="13" max="13" width="10.7109375" style="0" bestFit="1" customWidth="1"/>
    <col min="16" max="16" width="11.00390625" style="0" customWidth="1"/>
    <col min="19" max="19" width="11.7109375" style="0" customWidth="1"/>
    <col min="20" max="20" width="10.8515625" style="0" customWidth="1"/>
  </cols>
  <sheetData>
    <row r="2" spans="4:7" ht="12.75">
      <c r="D2" s="1" t="s">
        <v>90</v>
      </c>
      <c r="E2" s="1"/>
      <c r="F2" s="1"/>
      <c r="G2" s="1"/>
    </row>
    <row r="3" spans="1:10" ht="15.75">
      <c r="A3" s="132" t="s">
        <v>126</v>
      </c>
      <c r="B3" s="1" t="s">
        <v>119</v>
      </c>
      <c r="J3" s="105"/>
    </row>
    <row r="4" spans="2:10" ht="12.75">
      <c r="B4" s="13" t="s">
        <v>0</v>
      </c>
      <c r="C4" s="200">
        <v>1055001</v>
      </c>
      <c r="D4" s="201"/>
      <c r="E4" s="201"/>
      <c r="F4" s="202"/>
      <c r="G4" s="20" t="s">
        <v>1</v>
      </c>
      <c r="H4" s="113"/>
      <c r="I4" s="113"/>
      <c r="J4" s="79">
        <v>9820</v>
      </c>
    </row>
    <row r="5" spans="2:10" ht="12.75">
      <c r="B5" s="19" t="s">
        <v>2</v>
      </c>
      <c r="C5" s="228" t="s">
        <v>113</v>
      </c>
      <c r="D5" s="201"/>
      <c r="E5" s="201"/>
      <c r="F5" s="202"/>
      <c r="G5" s="20" t="s">
        <v>3</v>
      </c>
      <c r="H5" s="113"/>
      <c r="I5" s="113"/>
      <c r="J5" s="80"/>
    </row>
    <row r="6" spans="2:10" ht="12.75">
      <c r="B6" s="55"/>
      <c r="C6" s="29"/>
      <c r="D6" s="29"/>
      <c r="E6" s="29"/>
      <c r="F6" s="203" t="s">
        <v>62</v>
      </c>
      <c r="G6" s="204"/>
      <c r="H6" s="204"/>
      <c r="I6" s="204"/>
      <c r="J6" s="205"/>
    </row>
    <row r="7" spans="2:10" ht="12.75">
      <c r="B7" s="60" t="s">
        <v>63</v>
      </c>
      <c r="C7" s="57"/>
      <c r="D7" s="57"/>
      <c r="E7" s="57"/>
      <c r="F7" s="30" t="s">
        <v>42</v>
      </c>
      <c r="G7" s="30" t="s">
        <v>43</v>
      </c>
      <c r="H7" s="30" t="s">
        <v>115</v>
      </c>
      <c r="I7" s="30" t="s">
        <v>14</v>
      </c>
      <c r="J7" s="30" t="s">
        <v>15</v>
      </c>
    </row>
    <row r="8" spans="2:10" ht="12.75">
      <c r="B8" s="114" t="s">
        <v>49</v>
      </c>
      <c r="C8" s="62" t="s">
        <v>50</v>
      </c>
      <c r="D8" s="63"/>
      <c r="E8" s="63"/>
      <c r="F8" s="30" t="s">
        <v>153</v>
      </c>
      <c r="G8" s="30">
        <v>2016</v>
      </c>
      <c r="H8" s="30" t="s">
        <v>163</v>
      </c>
      <c r="I8" s="30" t="s">
        <v>163</v>
      </c>
      <c r="J8" s="30" t="s">
        <v>163</v>
      </c>
    </row>
    <row r="9" spans="2:10" ht="12.75">
      <c r="B9" s="130" t="s">
        <v>57</v>
      </c>
      <c r="C9" s="229" t="s">
        <v>96</v>
      </c>
      <c r="D9" s="230"/>
      <c r="E9" s="231"/>
      <c r="F9" s="65">
        <v>35739000</v>
      </c>
      <c r="G9" s="65">
        <v>40087000</v>
      </c>
      <c r="H9" s="65">
        <v>29136633</v>
      </c>
      <c r="I9" s="65">
        <v>27916566</v>
      </c>
      <c r="J9" s="66">
        <f>+H9-I9</f>
        <v>1220067</v>
      </c>
    </row>
    <row r="10" spans="2:10" ht="12.75">
      <c r="B10" s="130" t="s">
        <v>58</v>
      </c>
      <c r="C10" s="232" t="s">
        <v>131</v>
      </c>
      <c r="D10" s="230"/>
      <c r="E10" s="231"/>
      <c r="F10" s="65">
        <v>500000</v>
      </c>
      <c r="G10" s="65">
        <v>6500000</v>
      </c>
      <c r="H10" s="65">
        <v>6500000</v>
      </c>
      <c r="I10" s="65">
        <v>0</v>
      </c>
      <c r="J10" s="66">
        <f>+H10-I10</f>
        <v>6500000</v>
      </c>
    </row>
    <row r="11" spans="2:10" ht="12.75">
      <c r="B11" s="180" t="s">
        <v>59</v>
      </c>
      <c r="C11" s="177" t="s">
        <v>165</v>
      </c>
      <c r="D11" s="178"/>
      <c r="E11" s="179"/>
      <c r="F11" s="65">
        <v>0</v>
      </c>
      <c r="G11" s="65">
        <v>0</v>
      </c>
      <c r="H11" s="65">
        <v>0</v>
      </c>
      <c r="I11" s="65">
        <v>0</v>
      </c>
      <c r="J11" s="78">
        <v>0</v>
      </c>
    </row>
    <row r="12" spans="2:10" ht="12.75" customHeight="1">
      <c r="B12" s="115" t="s">
        <v>95</v>
      </c>
      <c r="C12" s="229"/>
      <c r="D12" s="230"/>
      <c r="E12" s="231"/>
      <c r="F12" s="116">
        <f>SUM(F9:F10)</f>
        <v>36239000</v>
      </c>
      <c r="G12" s="116">
        <f>SUM(G9:G10)</f>
        <v>46587000</v>
      </c>
      <c r="H12" s="116">
        <f>SUM(H9:H10)</f>
        <v>35636633</v>
      </c>
      <c r="I12" s="116">
        <f>SUM(I9:I10)</f>
        <v>27916566</v>
      </c>
      <c r="J12" s="116">
        <f>SUM(J9:J10)</f>
        <v>7720067</v>
      </c>
    </row>
    <row r="13" spans="2:10" ht="12.75" customHeight="1">
      <c r="B13" s="130" t="s">
        <v>57</v>
      </c>
      <c r="C13" s="233" t="s">
        <v>155</v>
      </c>
      <c r="D13" s="234"/>
      <c r="E13" s="235"/>
      <c r="F13" s="65">
        <v>500000</v>
      </c>
      <c r="G13" s="65">
        <v>500000</v>
      </c>
      <c r="H13" s="78">
        <v>0</v>
      </c>
      <c r="I13" s="78">
        <v>0</v>
      </c>
      <c r="J13" s="66">
        <f aca="true" t="shared" si="0" ref="J13:J21">+H13-I13</f>
        <v>0</v>
      </c>
    </row>
    <row r="14" spans="2:10" ht="12.75" customHeight="1">
      <c r="B14" s="130" t="s">
        <v>58</v>
      </c>
      <c r="C14" s="236" t="s">
        <v>156</v>
      </c>
      <c r="D14" s="234"/>
      <c r="E14" s="235"/>
      <c r="F14" s="65">
        <v>1000000</v>
      </c>
      <c r="G14" s="65">
        <v>1000000</v>
      </c>
      <c r="H14" s="78">
        <v>0</v>
      </c>
      <c r="I14" s="78">
        <v>0</v>
      </c>
      <c r="J14" s="66">
        <f t="shared" si="0"/>
        <v>0</v>
      </c>
    </row>
    <row r="15" spans="2:10" ht="12.75" customHeight="1">
      <c r="B15" s="130" t="s">
        <v>59</v>
      </c>
      <c r="C15" s="233" t="s">
        <v>99</v>
      </c>
      <c r="D15" s="234"/>
      <c r="E15" s="235"/>
      <c r="F15" s="65">
        <v>11010000</v>
      </c>
      <c r="G15" s="65">
        <v>11010000</v>
      </c>
      <c r="H15" s="78">
        <v>7668719</v>
      </c>
      <c r="I15" s="78">
        <v>7668719</v>
      </c>
      <c r="J15" s="66">
        <f t="shared" si="0"/>
        <v>0</v>
      </c>
    </row>
    <row r="16" spans="2:10" ht="12.75" customHeight="1">
      <c r="B16" s="130" t="s">
        <v>60</v>
      </c>
      <c r="C16" s="233" t="s">
        <v>100</v>
      </c>
      <c r="D16" s="234"/>
      <c r="E16" s="235"/>
      <c r="F16" s="65">
        <v>2615000</v>
      </c>
      <c r="G16" s="65">
        <v>2615000</v>
      </c>
      <c r="H16" s="78">
        <v>1250000</v>
      </c>
      <c r="I16" s="78">
        <v>1233168</v>
      </c>
      <c r="J16" s="66">
        <f t="shared" si="0"/>
        <v>16832</v>
      </c>
    </row>
    <row r="17" spans="2:10" ht="12.75" customHeight="1">
      <c r="B17" s="130" t="s">
        <v>61</v>
      </c>
      <c r="C17" s="233" t="s">
        <v>101</v>
      </c>
      <c r="D17" s="234"/>
      <c r="E17" s="235"/>
      <c r="F17" s="65">
        <v>548000</v>
      </c>
      <c r="G17" s="65">
        <v>548000</v>
      </c>
      <c r="H17" s="78">
        <v>605000</v>
      </c>
      <c r="I17" s="78">
        <v>603082</v>
      </c>
      <c r="J17" s="66">
        <f t="shared" si="0"/>
        <v>1918</v>
      </c>
    </row>
    <row r="18" spans="2:10" ht="12.75" customHeight="1">
      <c r="B18" s="130" t="s">
        <v>102</v>
      </c>
      <c r="C18" s="233" t="s">
        <v>103</v>
      </c>
      <c r="D18" s="234"/>
      <c r="E18" s="235"/>
      <c r="F18" s="65">
        <v>0</v>
      </c>
      <c r="G18" s="65">
        <v>0</v>
      </c>
      <c r="H18" s="78">
        <v>0</v>
      </c>
      <c r="I18" s="78">
        <v>0</v>
      </c>
      <c r="J18" s="66">
        <f t="shared" si="0"/>
        <v>0</v>
      </c>
    </row>
    <row r="19" spans="2:10" ht="12.75" customHeight="1">
      <c r="B19" s="130" t="s">
        <v>104</v>
      </c>
      <c r="C19" s="236" t="s">
        <v>148</v>
      </c>
      <c r="D19" s="237"/>
      <c r="E19" s="238"/>
      <c r="F19" s="65">
        <v>0</v>
      </c>
      <c r="G19" s="65">
        <v>0</v>
      </c>
      <c r="H19" s="78">
        <v>0</v>
      </c>
      <c r="I19" s="78">
        <v>0</v>
      </c>
      <c r="J19" s="66">
        <f t="shared" si="0"/>
        <v>0</v>
      </c>
    </row>
    <row r="20" spans="2:10" ht="12.75" customHeight="1">
      <c r="B20" s="130" t="s">
        <v>105</v>
      </c>
      <c r="C20" s="233" t="s">
        <v>106</v>
      </c>
      <c r="D20" s="234"/>
      <c r="E20" s="235"/>
      <c r="F20" s="65">
        <v>1088000</v>
      </c>
      <c r="G20" s="65">
        <v>1088000</v>
      </c>
      <c r="H20" s="78">
        <v>400000</v>
      </c>
      <c r="I20" s="78">
        <v>396000</v>
      </c>
      <c r="J20" s="66">
        <f t="shared" si="0"/>
        <v>4000</v>
      </c>
    </row>
    <row r="21" spans="2:10" ht="12.75" customHeight="1">
      <c r="B21" s="131" t="s">
        <v>107</v>
      </c>
      <c r="C21" s="233" t="s">
        <v>108</v>
      </c>
      <c r="D21" s="234"/>
      <c r="E21" s="235"/>
      <c r="F21" s="65">
        <v>300000</v>
      </c>
      <c r="G21" s="65">
        <v>300000</v>
      </c>
      <c r="H21" s="78">
        <v>220000</v>
      </c>
      <c r="I21" s="78">
        <v>218620</v>
      </c>
      <c r="J21" s="66">
        <f t="shared" si="0"/>
        <v>1380</v>
      </c>
    </row>
    <row r="22" spans="2:10" ht="12.75" customHeight="1">
      <c r="B22" s="117" t="s">
        <v>98</v>
      </c>
      <c r="C22" s="233"/>
      <c r="D22" s="234"/>
      <c r="E22" s="235"/>
      <c r="F22" s="116">
        <f>SUM(F13:F21)</f>
        <v>17061000</v>
      </c>
      <c r="G22" s="116">
        <f>SUM(G13:G21)</f>
        <v>17061000</v>
      </c>
      <c r="H22" s="116">
        <f>SUM(H13:H21)</f>
        <v>10143719</v>
      </c>
      <c r="I22" s="116">
        <f>SUM(I13:I21)</f>
        <v>10119589</v>
      </c>
      <c r="J22" s="116">
        <f>SUM(J13:J21)</f>
        <v>24130</v>
      </c>
    </row>
    <row r="23" spans="2:10" ht="12.75">
      <c r="B23" s="130" t="s">
        <v>57</v>
      </c>
      <c r="C23" s="233" t="s">
        <v>110</v>
      </c>
      <c r="D23" s="234"/>
      <c r="E23" s="235"/>
      <c r="F23" s="65">
        <v>3200000</v>
      </c>
      <c r="G23" s="65">
        <v>3775000</v>
      </c>
      <c r="H23" s="78">
        <v>4800000</v>
      </c>
      <c r="I23" s="78">
        <v>2266148</v>
      </c>
      <c r="J23" s="66">
        <f>+H23-I23</f>
        <v>2533852</v>
      </c>
    </row>
    <row r="24" spans="2:11" ht="12.75">
      <c r="B24" s="130" t="s">
        <v>58</v>
      </c>
      <c r="C24" s="232" t="s">
        <v>127</v>
      </c>
      <c r="D24" s="230"/>
      <c r="E24" s="231"/>
      <c r="F24" s="65">
        <v>300000</v>
      </c>
      <c r="G24" s="65">
        <v>300000</v>
      </c>
      <c r="H24" s="78">
        <v>300000</v>
      </c>
      <c r="I24" s="78">
        <v>131479</v>
      </c>
      <c r="J24" s="66">
        <f>+H24-I24</f>
        <v>168521</v>
      </c>
      <c r="K24" s="176"/>
    </row>
    <row r="25" spans="2:10" ht="12.75">
      <c r="B25" s="106" t="s">
        <v>109</v>
      </c>
      <c r="C25" s="233"/>
      <c r="D25" s="234"/>
      <c r="E25" s="235"/>
      <c r="F25" s="116">
        <f>SUM(F23+F24)</f>
        <v>3500000</v>
      </c>
      <c r="G25" s="116">
        <f>SUM(G23+G24)</f>
        <v>4075000</v>
      </c>
      <c r="H25" s="116">
        <f>SUM(H23+H24)</f>
        <v>5100000</v>
      </c>
      <c r="I25" s="116">
        <f>SUM(I23+I24)</f>
        <v>2397627</v>
      </c>
      <c r="J25" s="116">
        <f>SUM(J23+J24)</f>
        <v>2702373</v>
      </c>
    </row>
    <row r="26" spans="2:10" ht="12.75">
      <c r="B26" s="130" t="s">
        <v>57</v>
      </c>
      <c r="C26" s="233" t="s">
        <v>118</v>
      </c>
      <c r="D26" s="234"/>
      <c r="E26" s="235"/>
      <c r="F26" s="133">
        <v>2000000</v>
      </c>
      <c r="G26" s="133">
        <v>2077000</v>
      </c>
      <c r="H26" s="133">
        <v>1676735</v>
      </c>
      <c r="I26" s="133">
        <v>1676735</v>
      </c>
      <c r="J26" s="66">
        <f>+H26-I26</f>
        <v>0</v>
      </c>
    </row>
    <row r="27" spans="2:10" ht="12.75" customHeight="1">
      <c r="B27" s="130" t="s">
        <v>58</v>
      </c>
      <c r="C27" s="232" t="s">
        <v>130</v>
      </c>
      <c r="D27" s="240"/>
      <c r="E27" s="150"/>
      <c r="F27" s="133">
        <v>200000</v>
      </c>
      <c r="G27" s="133">
        <v>200000</v>
      </c>
      <c r="H27" s="133">
        <v>200000</v>
      </c>
      <c r="I27" s="133">
        <v>0</v>
      </c>
      <c r="J27" s="66">
        <f>+H27-I27</f>
        <v>200000</v>
      </c>
    </row>
    <row r="28" spans="2:10" ht="12.75">
      <c r="B28" s="112" t="s">
        <v>112</v>
      </c>
      <c r="C28" s="239"/>
      <c r="D28" s="239"/>
      <c r="E28" s="239"/>
      <c r="F28" s="118">
        <f>SUM(F26:F27)</f>
        <v>2200000</v>
      </c>
      <c r="G28" s="118">
        <f>SUM(G26:G27)</f>
        <v>2277000</v>
      </c>
      <c r="H28" s="118">
        <f>SUM(H26:H27)</f>
        <v>1876735</v>
      </c>
      <c r="I28" s="118">
        <f>SUM(I26:I27)</f>
        <v>1676735</v>
      </c>
      <c r="J28" s="118">
        <f>SUM(J26:J27)</f>
        <v>200000</v>
      </c>
    </row>
    <row r="29" spans="2:10" ht="12.75">
      <c r="B29" s="143"/>
      <c r="C29" s="239" t="s">
        <v>31</v>
      </c>
      <c r="D29" s="239"/>
      <c r="E29" s="239"/>
      <c r="F29" s="118">
        <f>+F28+F25+F22+F12</f>
        <v>59000000</v>
      </c>
      <c r="G29" s="118">
        <f>G28+G25+G22+G12</f>
        <v>70000000</v>
      </c>
      <c r="H29" s="118">
        <f>H28+H25+H22+H12</f>
        <v>52757087</v>
      </c>
      <c r="I29" s="118">
        <f>I28+I25+I22+I12</f>
        <v>42110517</v>
      </c>
      <c r="J29" s="118">
        <f>J28+J25+J22+J12</f>
        <v>10646570</v>
      </c>
    </row>
    <row r="30" spans="2:10" ht="12.75" customHeight="1">
      <c r="B30" s="225" t="s">
        <v>34</v>
      </c>
      <c r="C30" s="144" t="s">
        <v>16</v>
      </c>
      <c r="D30" s="50" t="s">
        <v>92</v>
      </c>
      <c r="E30" s="51"/>
      <c r="F30" s="187" t="s">
        <v>117</v>
      </c>
      <c r="G30" s="47" t="s">
        <v>40</v>
      </c>
      <c r="H30" s="48"/>
      <c r="I30" s="48" t="s">
        <v>92</v>
      </c>
      <c r="J30" s="49"/>
    </row>
    <row r="31" spans="2:10" ht="12.75" customHeight="1">
      <c r="B31" s="226"/>
      <c r="C31" s="47" t="s">
        <v>35</v>
      </c>
      <c r="D31" s="48"/>
      <c r="E31" s="49"/>
      <c r="F31" s="188"/>
      <c r="G31" s="47" t="s">
        <v>35</v>
      </c>
      <c r="H31" s="48"/>
      <c r="I31" s="48"/>
      <c r="J31" s="49"/>
    </row>
    <row r="32" spans="2:10" ht="12.75" customHeight="1">
      <c r="B32" s="226"/>
      <c r="C32" s="47" t="s">
        <v>36</v>
      </c>
      <c r="D32" s="50" t="s">
        <v>164</v>
      </c>
      <c r="E32" s="51"/>
      <c r="F32" s="189"/>
      <c r="G32" s="47" t="s">
        <v>36</v>
      </c>
      <c r="H32" s="50"/>
      <c r="I32" s="50" t="s">
        <v>164</v>
      </c>
      <c r="J32" s="51"/>
    </row>
    <row r="33" ht="12.75" customHeight="1">
      <c r="B33" s="227"/>
    </row>
    <row r="34" ht="12.75" customHeight="1"/>
    <row r="38" ht="12.75" customHeight="1"/>
    <row r="43" ht="12.75" customHeight="1"/>
    <row r="50" ht="12.75" customHeight="1"/>
    <row r="53" ht="12.75">
      <c r="K53" t="s">
        <v>129</v>
      </c>
    </row>
  </sheetData>
  <sheetProtection/>
  <mergeCells count="25">
    <mergeCell ref="F30:F32"/>
    <mergeCell ref="C25:E25"/>
    <mergeCell ref="C26:E26"/>
    <mergeCell ref="C28:E28"/>
    <mergeCell ref="C21:E21"/>
    <mergeCell ref="C22:E22"/>
    <mergeCell ref="C27:D27"/>
    <mergeCell ref="C29:E29"/>
    <mergeCell ref="C24:E24"/>
    <mergeCell ref="C13:E13"/>
    <mergeCell ref="C15:E15"/>
    <mergeCell ref="C18:E18"/>
    <mergeCell ref="C19:E19"/>
    <mergeCell ref="C20:E20"/>
    <mergeCell ref="C14:E14"/>
    <mergeCell ref="B30:B33"/>
    <mergeCell ref="C4:F4"/>
    <mergeCell ref="C5:F5"/>
    <mergeCell ref="F6:J6"/>
    <mergeCell ref="C9:E9"/>
    <mergeCell ref="C10:E10"/>
    <mergeCell ref="C16:E16"/>
    <mergeCell ref="C23:E23"/>
    <mergeCell ref="C12:E12"/>
    <mergeCell ref="C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5">
      <selection activeCell="A2" sqref="A2:H21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2" spans="1:7" ht="15.75">
      <c r="A2" s="1" t="s">
        <v>120</v>
      </c>
      <c r="F2" s="2" t="s">
        <v>161</v>
      </c>
      <c r="G2" s="1" t="s">
        <v>162</v>
      </c>
    </row>
    <row r="3" ht="12.75">
      <c r="B3" s="1"/>
    </row>
    <row r="4" spans="2:7" ht="12.75">
      <c r="B4" s="1"/>
      <c r="G4" s="1" t="s">
        <v>64</v>
      </c>
    </row>
    <row r="5" spans="1:7" ht="12.75">
      <c r="A5" s="81"/>
      <c r="B5" s="82" t="s">
        <v>65</v>
      </c>
      <c r="C5" s="241" t="s">
        <v>154</v>
      </c>
      <c r="D5" s="242"/>
      <c r="E5" s="243"/>
      <c r="F5" s="241" t="s">
        <v>48</v>
      </c>
      <c r="G5" s="243"/>
    </row>
    <row r="6" spans="1:7" ht="12.75">
      <c r="A6" s="83" t="s">
        <v>66</v>
      </c>
      <c r="B6" s="83" t="s">
        <v>67</v>
      </c>
      <c r="C6" s="81"/>
      <c r="D6" s="81"/>
      <c r="E6" s="84"/>
      <c r="F6" s="83" t="s">
        <v>68</v>
      </c>
      <c r="G6" s="84" t="s">
        <v>69</v>
      </c>
    </row>
    <row r="7" spans="1:7" ht="12.75">
      <c r="A7" s="85"/>
      <c r="B7" s="86" t="s">
        <v>70</v>
      </c>
      <c r="C7" s="85" t="s">
        <v>71</v>
      </c>
      <c r="D7" s="87" t="s">
        <v>72</v>
      </c>
      <c r="E7" s="88" t="s">
        <v>53</v>
      </c>
      <c r="F7" s="89" t="s">
        <v>73</v>
      </c>
      <c r="G7" s="90" t="s">
        <v>74</v>
      </c>
    </row>
    <row r="8" spans="1:7" ht="12.75">
      <c r="A8" s="154" t="s">
        <v>132</v>
      </c>
      <c r="B8" s="91">
        <v>6500</v>
      </c>
      <c r="C8" s="91">
        <v>6500</v>
      </c>
      <c r="D8" s="91">
        <v>0</v>
      </c>
      <c r="E8" s="91">
        <v>0</v>
      </c>
      <c r="F8" s="91" t="s">
        <v>159</v>
      </c>
      <c r="G8" s="154"/>
    </row>
    <row r="9" spans="1:7" ht="12.75">
      <c r="A9" s="154" t="s">
        <v>138</v>
      </c>
      <c r="B9" s="91">
        <v>200</v>
      </c>
      <c r="C9" s="91">
        <v>200</v>
      </c>
      <c r="D9" s="91">
        <v>0</v>
      </c>
      <c r="E9" s="91">
        <v>0</v>
      </c>
      <c r="F9" s="91" t="s">
        <v>160</v>
      </c>
      <c r="G9" s="154"/>
    </row>
    <row r="10" spans="1:7" ht="12.75">
      <c r="A10" s="154" t="s">
        <v>127</v>
      </c>
      <c r="B10" s="91">
        <v>300</v>
      </c>
      <c r="C10" s="91">
        <v>300</v>
      </c>
      <c r="D10" s="91">
        <v>0</v>
      </c>
      <c r="E10" s="91">
        <v>131</v>
      </c>
      <c r="F10" s="91" t="s">
        <v>160</v>
      </c>
      <c r="G10" s="91"/>
    </row>
    <row r="11" spans="1:7" ht="12.75">
      <c r="A11" s="156" t="s">
        <v>139</v>
      </c>
      <c r="B11" s="156">
        <f>SUM(B8:B10)</f>
        <v>7000</v>
      </c>
      <c r="C11" s="156">
        <f>SUM(C8:C10)</f>
        <v>7000</v>
      </c>
      <c r="D11" s="156">
        <f>SUM(D8:D10)</f>
        <v>0</v>
      </c>
      <c r="E11" s="156">
        <f>SUM(E8:E10)</f>
        <v>131</v>
      </c>
      <c r="F11" s="156"/>
      <c r="G11" s="156"/>
    </row>
    <row r="12" ht="12.75">
      <c r="A12" t="s">
        <v>40</v>
      </c>
    </row>
    <row r="14" ht="12.75">
      <c r="B14" s="1" t="s">
        <v>75</v>
      </c>
    </row>
    <row r="15" spans="2:8" ht="15.75">
      <c r="B15" s="92"/>
      <c r="C15" s="93"/>
      <c r="D15" s="93"/>
      <c r="E15" s="93"/>
      <c r="F15" s="93"/>
      <c r="G15" s="94"/>
      <c r="H15" s="1" t="s">
        <v>64</v>
      </c>
    </row>
    <row r="16" spans="1:8" ht="12.75">
      <c r="A16" s="82"/>
      <c r="B16" s="95" t="s">
        <v>76</v>
      </c>
      <c r="C16" s="82" t="s">
        <v>77</v>
      </c>
      <c r="D16" s="82" t="s">
        <v>78</v>
      </c>
      <c r="E16" s="96" t="s">
        <v>79</v>
      </c>
      <c r="F16" s="97" t="s">
        <v>80</v>
      </c>
      <c r="G16" s="152" t="s">
        <v>48</v>
      </c>
      <c r="H16" s="153"/>
    </row>
    <row r="17" spans="1:8" ht="12.75">
      <c r="A17" s="83" t="s">
        <v>66</v>
      </c>
      <c r="B17" s="98" t="s">
        <v>81</v>
      </c>
      <c r="C17" s="83" t="s">
        <v>82</v>
      </c>
      <c r="D17" s="99" t="s">
        <v>83</v>
      </c>
      <c r="E17" s="83" t="s">
        <v>84</v>
      </c>
      <c r="F17" s="84" t="s">
        <v>85</v>
      </c>
      <c r="G17" s="84" t="s">
        <v>68</v>
      </c>
      <c r="H17" s="84" t="s">
        <v>69</v>
      </c>
    </row>
    <row r="18" spans="1:8" ht="12.75">
      <c r="A18" s="86"/>
      <c r="B18" s="100"/>
      <c r="C18" s="86" t="s">
        <v>86</v>
      </c>
      <c r="D18" s="89" t="s">
        <v>70</v>
      </c>
      <c r="E18" s="86" t="s">
        <v>147</v>
      </c>
      <c r="F18" s="88" t="s">
        <v>87</v>
      </c>
      <c r="G18" s="90" t="s">
        <v>73</v>
      </c>
      <c r="H18" s="90" t="s">
        <v>74</v>
      </c>
    </row>
    <row r="19" spans="1:8" ht="12.75">
      <c r="A19" s="156" t="s">
        <v>139</v>
      </c>
      <c r="B19" s="156">
        <v>0</v>
      </c>
      <c r="C19" s="156"/>
      <c r="D19" s="156">
        <v>0</v>
      </c>
      <c r="E19" s="156">
        <v>0</v>
      </c>
      <c r="F19" s="156">
        <v>0</v>
      </c>
      <c r="G19" s="156"/>
      <c r="H19" s="156"/>
    </row>
  </sheetData>
  <sheetProtection/>
  <mergeCells count="2"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2016-10-28T07:06:51Z</cp:lastPrinted>
  <dcterms:created xsi:type="dcterms:W3CDTF">2006-01-12T07:01:41Z</dcterms:created>
  <dcterms:modified xsi:type="dcterms:W3CDTF">2016-10-28T07:29:03Z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