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425" windowWidth="17400" windowHeight="8175" tabRatio="963" activeTab="4"/>
  </bookViews>
  <sheets>
    <sheet name="Aneksi 1" sheetId="1" r:id="rId1"/>
    <sheet name="Aneksi 2" sheetId="2" r:id="rId2"/>
    <sheet name="Aneksi  3" sheetId="3" r:id="rId3"/>
    <sheet name="Aneksi  4" sheetId="4" r:id="rId4"/>
    <sheet name="Aneksi 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<sst xmlns="http://schemas.openxmlformats.org/spreadsheetml/2006/main" count="496" uniqueCount="258">
  <si>
    <t>Kodi</t>
  </si>
  <si>
    <t>Programi</t>
  </si>
  <si>
    <t>Titulli</t>
  </si>
  <si>
    <t>(1)</t>
  </si>
  <si>
    <t>(2)</t>
  </si>
  <si>
    <t>(3)</t>
  </si>
  <si>
    <t>(4)</t>
  </si>
  <si>
    <t>Diferenca</t>
  </si>
  <si>
    <t>Emri</t>
  </si>
  <si>
    <t>Paga</t>
  </si>
  <si>
    <t>Subvencione</t>
  </si>
  <si>
    <t>Transferta Korente të Brendshme</t>
  </si>
  <si>
    <t>Transferta Korente të Huaja</t>
  </si>
  <si>
    <t>Trans per Buxh. Fam. &amp; Individ</t>
  </si>
  <si>
    <t>Nen-Totali</t>
  </si>
  <si>
    <t>Kapitale të Patrupëzuara</t>
  </si>
  <si>
    <t>Kapitale të Trupëzuara</t>
  </si>
  <si>
    <t>Transferta Kapitale</t>
  </si>
  <si>
    <t>Shpenzime Kapitale</t>
  </si>
  <si>
    <t>Totali</t>
  </si>
  <si>
    <t>Jashte Buxhetore</t>
  </si>
  <si>
    <t>Drejtuesi i Ekipit Menaxhues të Programit</t>
  </si>
  <si>
    <t>Firma</t>
  </si>
  <si>
    <t>Data</t>
  </si>
  <si>
    <t xml:space="preserve"> </t>
  </si>
  <si>
    <t>Programet</t>
  </si>
  <si>
    <t>PBA</t>
  </si>
  <si>
    <t>Komente</t>
  </si>
  <si>
    <t>Kodi i</t>
  </si>
  <si>
    <t xml:space="preserve">Vlera e plote </t>
  </si>
  <si>
    <t>e</t>
  </si>
  <si>
    <t>projektit</t>
  </si>
  <si>
    <t>Kontraktuar</t>
  </si>
  <si>
    <t>Grant/</t>
  </si>
  <si>
    <t>Kredi</t>
  </si>
  <si>
    <t>Shkolla e Magjistratures</t>
  </si>
  <si>
    <t>11</t>
  </si>
  <si>
    <t>Ela Qokaj</t>
  </si>
  <si>
    <t xml:space="preserve">  </t>
  </si>
  <si>
    <t>TOTALI</t>
  </si>
  <si>
    <t>.</t>
  </si>
  <si>
    <t>Derdhur GABIM</t>
  </si>
  <si>
    <t>ne 000/leke</t>
  </si>
  <si>
    <t>Emri Grupit</t>
  </si>
  <si>
    <t>Kodi Grupit</t>
  </si>
  <si>
    <t>Emertimi</t>
  </si>
  <si>
    <t>0001</t>
  </si>
  <si>
    <t>Veprimtari Akademike</t>
  </si>
  <si>
    <t>Shpenzimeve</t>
  </si>
  <si>
    <t>Shpenz.nga te Ardh</t>
  </si>
  <si>
    <t xml:space="preserve"> jashte limitit  </t>
  </si>
  <si>
    <t xml:space="preserve">         Totali</t>
  </si>
  <si>
    <t xml:space="preserve">                 Sekretari I Pergjithshem</t>
  </si>
  <si>
    <t>Shpenzimet e Shkolles se Magjistratures</t>
  </si>
  <si>
    <t>Fakti I vitit</t>
  </si>
  <si>
    <t>paraardhes</t>
  </si>
  <si>
    <t>Viti</t>
  </si>
  <si>
    <t>Buxheti vjetor</t>
  </si>
  <si>
    <t>Plan Fillestar</t>
  </si>
  <si>
    <t>Buxheti Vjetor</t>
  </si>
  <si>
    <t>Plan I Rishikuar</t>
  </si>
  <si>
    <t>(5)</t>
  </si>
  <si>
    <t>Progresiv</t>
  </si>
  <si>
    <t>Plani I periudhes/</t>
  </si>
  <si>
    <t>(6)</t>
  </si>
  <si>
    <t>progresiv</t>
  </si>
  <si>
    <t>Periudhes/</t>
  </si>
  <si>
    <t>(7)=(6)-(5)</t>
  </si>
  <si>
    <t>ANEKSI nr 1: "Raporti i Shpenzimeve sipas Programeve"</t>
  </si>
  <si>
    <t>ANEKSI nr 2: "Raporti I Shpenzimeve te Programit sipas Artikujve Buxhetore"</t>
  </si>
  <si>
    <t>Art</t>
  </si>
  <si>
    <t>600</t>
  </si>
  <si>
    <t>601</t>
  </si>
  <si>
    <t>602</t>
  </si>
  <si>
    <t>603</t>
  </si>
  <si>
    <t>604</t>
  </si>
  <si>
    <t>605</t>
  </si>
  <si>
    <t>606</t>
  </si>
  <si>
    <t>230</t>
  </si>
  <si>
    <t>231</t>
  </si>
  <si>
    <t>Shpenzimi Korrente</t>
  </si>
  <si>
    <t>Shpenz Kapitale me Fin.brendshem</t>
  </si>
  <si>
    <t>Shpenz Kapitale me Fin.Huaj</t>
  </si>
  <si>
    <t>TOTALI (Korente,kapitale,Shp.nga te ardh.Jashte limitit)</t>
  </si>
  <si>
    <t>Sekretari i Pergjithshem</t>
  </si>
  <si>
    <t>Sigurime Shoqerore</t>
  </si>
  <si>
    <t>Mallra dhe Sherbime te Tjera</t>
  </si>
  <si>
    <t>ANEKSI nr 5 "Projektet e Investimeve me financim te brendshem dhefinancim te huaj"</t>
  </si>
  <si>
    <t>Projektet me financim te brendshem (ne 000/leke)</t>
  </si>
  <si>
    <t>Kodii I projektit</t>
  </si>
  <si>
    <t>Emertimi I Projektit</t>
  </si>
  <si>
    <t xml:space="preserve">Viti I </t>
  </si>
  <si>
    <t xml:space="preserve">fillimit te </t>
  </si>
  <si>
    <t>Projektit</t>
  </si>
  <si>
    <t xml:space="preserve">perfundimit te </t>
  </si>
  <si>
    <t>Buxheti _______</t>
  </si>
  <si>
    <t xml:space="preserve">Plani I </t>
  </si>
  <si>
    <t>Buxhetit</t>
  </si>
  <si>
    <t>Viti___________</t>
  </si>
  <si>
    <t>REALIZIMI PROGRESIV nga</t>
  </si>
  <si>
    <t>fillimi I vitit deri ne</t>
  </si>
  <si>
    <t>periudhen aktuale</t>
  </si>
  <si>
    <t>REALIZIMI per periudhen</t>
  </si>
  <si>
    <t>e raportimit</t>
  </si>
  <si>
    <t>(4 mujore/vjetore)</t>
  </si>
  <si>
    <t>fillimi I projektit deri ne</t>
  </si>
  <si>
    <t>Projektet me financim te Huaj (ne 000/leke)</t>
  </si>
  <si>
    <t>Kodi I Grupit</t>
  </si>
  <si>
    <t>Kodi I Programit</t>
  </si>
  <si>
    <t xml:space="preserve">     I</t>
  </si>
  <si>
    <t xml:space="preserve">           II</t>
  </si>
  <si>
    <t xml:space="preserve">     III</t>
  </si>
  <si>
    <t xml:space="preserve">    IV</t>
  </si>
  <si>
    <t>Luhatjet ne Koston per njesi</t>
  </si>
  <si>
    <t>Emertimi I Treguesit  te Performances/</t>
  </si>
  <si>
    <t>Produktit</t>
  </si>
  <si>
    <t xml:space="preserve">Njesia </t>
  </si>
  <si>
    <t>matese</t>
  </si>
  <si>
    <t>Sasia Faktike</t>
  </si>
  <si>
    <t>Shpenzimet</t>
  </si>
  <si>
    <t>(sipas vitit</t>
  </si>
  <si>
    <t>paraardhes)</t>
  </si>
  <si>
    <t>Kosto per njesi</t>
  </si>
  <si>
    <t>Sasia(sipas</t>
  </si>
  <si>
    <t>korrent)</t>
  </si>
  <si>
    <t>Shpenz.(sipas</t>
  </si>
  <si>
    <t xml:space="preserve">(sipas planit te </t>
  </si>
  <si>
    <t>vitit korrent)</t>
  </si>
  <si>
    <t xml:space="preserve">Sasia (sipas </t>
  </si>
  <si>
    <t>planit te rishikuar</t>
  </si>
  <si>
    <t xml:space="preserve">Shpenz. (sipas </t>
  </si>
  <si>
    <t>rishikuar te v.korrent)</t>
  </si>
  <si>
    <t>Sasia faktike</t>
  </si>
  <si>
    <t xml:space="preserve">(ne fund te </t>
  </si>
  <si>
    <t>vitit koorrent)</t>
  </si>
  <si>
    <t>Shpenz. faktike</t>
  </si>
  <si>
    <t xml:space="preserve">faktike (ne fund te </t>
  </si>
  <si>
    <t>V = IV - I</t>
  </si>
  <si>
    <t>V = IV - II</t>
  </si>
  <si>
    <t>V = IV - III</t>
  </si>
  <si>
    <t>Fakti i</t>
  </si>
  <si>
    <t>periudhes</t>
  </si>
  <si>
    <t>Treguesit e Performances / Produktet e realizuara nga perdorimi I te ardhurave jashte limitit</t>
  </si>
  <si>
    <t>ANEKSI nr 3: "Raporti  I realizimit te treguesve te performances/produkteve te programit"</t>
  </si>
  <si>
    <t>ANEKSI nr 4 : "Raporti  i realizimit te objektivave te politikes se programit"</t>
  </si>
  <si>
    <t>programit</t>
  </si>
  <si>
    <t>Qellimi 1</t>
  </si>
  <si>
    <t xml:space="preserve">Emertimi I </t>
  </si>
  <si>
    <t>Programit</t>
  </si>
  <si>
    <t>Objektivat e Politikes</t>
  </si>
  <si>
    <t>Kodi I treguesit</t>
  </si>
  <si>
    <t>Performances/</t>
  </si>
  <si>
    <t>Emertimi i Treguesit</t>
  </si>
  <si>
    <t>Treguesit e performences / produktit</t>
  </si>
  <si>
    <t>Niveli faktik i</t>
  </si>
  <si>
    <t>Vitit</t>
  </si>
  <si>
    <t>Paraardhes</t>
  </si>
  <si>
    <t>treguesit</t>
  </si>
  <si>
    <t xml:space="preserve">% e Realizimit </t>
  </si>
  <si>
    <t>Perf/Produktit</t>
  </si>
  <si>
    <t xml:space="preserve">te Performances/ </t>
  </si>
  <si>
    <t>Niveli planif.</t>
  </si>
  <si>
    <t xml:space="preserve"> ne Vitin</t>
  </si>
  <si>
    <t>Niveli rishik.</t>
  </si>
  <si>
    <t>ne Vitin</t>
  </si>
  <si>
    <t>ne fund te Vitit</t>
  </si>
  <si>
    <t>Korent</t>
  </si>
  <si>
    <t>Objektivi 1.1</t>
  </si>
  <si>
    <t>Objektivi 1.2</t>
  </si>
  <si>
    <t>Objektivi 1.3</t>
  </si>
  <si>
    <t>Objektivi 1.4</t>
  </si>
  <si>
    <t>Emri i Grupit   SHKOLLA E MAGJISTRATURES</t>
  </si>
  <si>
    <t>VEPRIMTARI ARSIMORE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</si>
  <si>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</si>
  <si>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</si>
  <si>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</si>
  <si>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</si>
  <si>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</si>
  <si>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</si>
  <si>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</si>
  <si>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</si>
  <si>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</si>
  <si>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</si>
  <si>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</si>
  <si>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</si>
  <si>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</si>
  <si>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</si>
  <si>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</si>
  <si>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</si>
  <si>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Pajisje elektroteknike</t>
  </si>
  <si>
    <t>Orendi</t>
  </si>
  <si>
    <t>Punonjes te motivuar</t>
  </si>
  <si>
    <t>Komisioni I hartimit te tezave</t>
  </si>
  <si>
    <t>Studente te kualifikuar</t>
  </si>
  <si>
    <t>Ore mesimore te realizuara</t>
  </si>
  <si>
    <t>Ore provimi te realizuara</t>
  </si>
  <si>
    <t>Udheheqes e Oponente teme</t>
  </si>
  <si>
    <t>Udheheqes stazhi profesional</t>
  </si>
  <si>
    <t>Mbledhje te K.Drejtues e K. Pedagogjik</t>
  </si>
  <si>
    <t>Vendime studentesh te vleresuara</t>
  </si>
  <si>
    <t>Sesione trajnuese te realizuara</t>
  </si>
  <si>
    <t>Pajisje zyre</t>
  </si>
  <si>
    <t>Honorare/Revista e Libra juridikoshkencore</t>
  </si>
  <si>
    <t>Fond Bibliote I pasuruar</t>
  </si>
  <si>
    <t xml:space="preserve">Funksionimi si nje institucion i pavarur me kapacitete menaxhuese te plota me qellim rritjen e qendrueshmerise financiare dhe konsolidimin e metejshem te veprimtarise se saj. Rritja e aksesit ne drejtesi dhe rritja e profesionlizmit te aktoreve kryesore te sistemit te drejtesise permes nje programi trajnimi te niveleve bashkekohore dhe standarteve evropiane, duke siguruar nje trajnim profesional pas-universitar per gjyqtare dhe prokurore </t>
  </si>
  <si>
    <t>Ofrimi i kushteve cilesore te punes per zhvillimin e aktivitetit akademik dhe administrativ me  qellim konsolidimin dhe rritjen e qendrueshmerise se Shkolles se Magjistratures si nje institucion bashkekohor.</t>
  </si>
  <si>
    <t>Vazhdimin e organizimit dhe zhvillimit te 90 sesioneve trajnuese, nepermjet konsolidimit te programeve te trajnimit  vazhdues, orientimit cilesor te tematikes se tyre mbi bazen e nivelit te kualifikimit te magjistrateve ne ceshtje te pergjithshme dhe specifike qe lidhen me detyrat e tyre, ne fusha te edukimit ligjor.</t>
  </si>
  <si>
    <t>Realizimi i procesit te mesimdhenies per ciklin 3- vjecar te formimit fillestar nepermjet ruajtjes së qëndrueshmërisë institucionale te Shkolles se Magjistratures, si nga permbajtja e trajnimit fillestar edhe nga objektiviteti I seleksionimit te 40 kandidateve per magjistrate.</t>
  </si>
  <si>
    <t>numer</t>
  </si>
  <si>
    <t>cope</t>
  </si>
  <si>
    <t>ore/kandi./ped</t>
  </si>
  <si>
    <t>nr.teza/pedag</t>
  </si>
  <si>
    <t>ore mesim/ped</t>
  </si>
  <si>
    <t>ore mesi/.kandi.</t>
  </si>
  <si>
    <t>ore muaj/pergj</t>
  </si>
  <si>
    <t>nr.mbledhje</t>
  </si>
  <si>
    <t>nr. seminare</t>
  </si>
  <si>
    <t>realizuar</t>
  </si>
  <si>
    <t>Punonj.te motvuar (Realizimi I Konf.Nderk.)</t>
  </si>
  <si>
    <t>nr.</t>
  </si>
  <si>
    <t>Pajisje elektronike</t>
  </si>
  <si>
    <t>Komis.korrigj.testit profes.</t>
  </si>
  <si>
    <t>Komis.korrigj.testit psikologj.</t>
  </si>
  <si>
    <t>Udheheqes, oponente te st.</t>
  </si>
  <si>
    <t>Mbledhje te K.D, e K.Pedag.</t>
  </si>
  <si>
    <t>Vendime st. te vleresuara</t>
  </si>
  <si>
    <t>Sesione trajn. te realizuara</t>
  </si>
  <si>
    <t>Honor.Revista,Libra J-shkenc.</t>
  </si>
  <si>
    <t>Fond biblioteke i pasuruar</t>
  </si>
  <si>
    <t>Q</t>
  </si>
  <si>
    <t>Komis.i hartimit te tezave</t>
  </si>
  <si>
    <t>Komisioni I korrigjimit te testit profesional</t>
  </si>
  <si>
    <t>Komisioni I korrigjimit te testit psikologjik</t>
  </si>
  <si>
    <t>ore/kand x0.5/ped</t>
  </si>
  <si>
    <t>Shuma</t>
  </si>
  <si>
    <t>M550003</t>
  </si>
  <si>
    <t>M550007</t>
  </si>
  <si>
    <t>Viti 2016</t>
  </si>
  <si>
    <t>MAGJISTRATURA   FAKTI  / 2016    (KAP / 1  +  KAP / 6)</t>
  </si>
  <si>
    <t>TOTALI (Korente,kapitale KAP/1 + KAP/ 5)</t>
  </si>
  <si>
    <t>Buxheti 4 mujor</t>
  </si>
  <si>
    <t>Fakti 4 mujor</t>
  </si>
  <si>
    <t>M550001</t>
  </si>
  <si>
    <t>M550002</t>
  </si>
  <si>
    <t>Rikonstruksion</t>
  </si>
  <si>
    <t>Viti 2017</t>
  </si>
  <si>
    <t>Proces Tenderimi</t>
  </si>
  <si>
    <t>Fusha e publikimeve dhe puna kerkimore – shkencore si kusht i domosdoshem per rritjen e nivelit profesional te magjistrateve gjate formimit fillestar dhe te vazhduar krahas qellimit te perfshirjes se tyre si autore ne pergatitjen e 3 librave juridiko-shkencore dhe te 3 nr. te Revistes jeta juridike.</t>
  </si>
  <si>
    <t>26.05.2017</t>
  </si>
  <si>
    <t>S</t>
  </si>
  <si>
    <t>Udheheqes stazhi profes.</t>
  </si>
  <si>
    <t>Proces tenderimi</t>
  </si>
  <si>
    <t>VKM 271,dt.06.04.2011</t>
  </si>
  <si>
    <t>te 4/m I/ korrent)</t>
  </si>
  <si>
    <t>4/m I/ koorrent)</t>
  </si>
  <si>
    <t>4/m I/ korrent)</t>
  </si>
  <si>
    <t>planit te4/m I/</t>
  </si>
  <si>
    <t>Periudha e Raportimit  4 / muj  I / 2017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</si>
</sst>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0.000"/>
    <numFmt numFmtId="218" formatCode="0.00000"/>
    <numFmt numFmtId="219" formatCode="0.0000"/>
    <numFmt numFmtId="220" formatCode="0.000000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195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197" fontId="14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3" fontId="0" fillId="8" borderId="1" applyNumberFormat="0">
      <alignment/>
      <protection/>
    </xf>
    <xf numFmtId="0" fontId="18" fillId="20" borderId="2" applyNumberFormat="0" applyAlignment="0" applyProtection="0"/>
    <xf numFmtId="0" fontId="19" fillId="0" borderId="3" applyNumberFormat="0" applyFont="0" applyFill="0" applyAlignment="0" applyProtection="0"/>
    <xf numFmtId="0" fontId="20" fillId="21" borderId="4" applyNumberFormat="0" applyAlignment="0" applyProtection="0"/>
    <xf numFmtId="171" fontId="0" fillId="0" borderId="0" applyFont="0" applyFill="0" applyBorder="0" applyAlignment="0" applyProtection="0"/>
    <xf numFmtId="0" fontId="21" fillId="0" borderId="0">
      <alignment/>
      <protection/>
    </xf>
    <xf numFmtId="169" fontId="0" fillId="0" borderId="0" applyFont="0" applyFill="0" applyBorder="0" applyAlignment="0" applyProtection="0"/>
    <xf numFmtId="192" fontId="22" fillId="0" borderId="0">
      <alignment horizontal="right"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3" fillId="0" borderId="0" applyNumberForma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38" fontId="3" fillId="20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28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9" fillId="0" borderId="0">
      <alignment/>
      <protection/>
    </xf>
    <xf numFmtId="0" fontId="30" fillId="0" borderId="10" applyNumberFormat="0" applyFill="0" applyAlignment="0" applyProtection="0"/>
    <xf numFmtId="206" fontId="19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5" fontId="19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2" fillId="23" borderId="0" applyNumberFormat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99" fontId="31" fillId="0" borderId="0" applyFill="0" applyBorder="0" applyAlignment="0" applyProtection="0"/>
    <xf numFmtId="0" fontId="0" fillId="24" borderId="1" applyNumberFormat="0" applyFont="0" applyAlignment="0" applyProtection="0"/>
    <xf numFmtId="0" fontId="35" fillId="20" borderId="11" applyNumberFormat="0" applyAlignment="0" applyProtection="0"/>
    <xf numFmtId="40" fontId="13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" fontId="19" fillId="0" borderId="0" applyFont="0" applyFill="0" applyBorder="0" applyAlignment="0" applyProtection="0"/>
    <xf numFmtId="207" fontId="31" fillId="0" borderId="0" applyFill="0" applyBorder="0" applyAlignment="0">
      <protection/>
    </xf>
    <xf numFmtId="3" fontId="0" fillId="25" borderId="1" applyNumberFormat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13" fillId="0" borderId="0">
      <alignment vertical="top"/>
      <protection/>
    </xf>
    <xf numFmtId="0" fontId="0" fillId="0" borderId="0" applyNumberFormat="0">
      <alignment/>
      <protection/>
    </xf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1" fillId="0" borderId="0">
      <alignment/>
      <protection/>
    </xf>
    <xf numFmtId="0" fontId="42" fillId="0" borderId="0">
      <alignment horizontal="left" wrapText="1"/>
      <protection/>
    </xf>
    <xf numFmtId="0" fontId="43" fillId="0" borderId="13" applyNumberFormat="0" applyFont="0" applyFill="0" applyBorder="0" applyAlignment="0" applyProtection="0"/>
    <xf numFmtId="203" fontId="14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204" fontId="43" fillId="0" borderId="0" applyNumberFormat="0" applyFont="0" applyFill="0" applyBorder="0" applyAlignment="0" applyProtection="0"/>
    <xf numFmtId="0" fontId="31" fillId="0" borderId="13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205" fontId="31" fillId="0" borderId="0">
      <alignment horizontal="right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0" fontId="12" fillId="0" borderId="0">
      <alignment horizontal="right"/>
      <protection/>
    </xf>
    <xf numFmtId="0" fontId="46" fillId="0" borderId="0" applyProtection="0">
      <alignment/>
    </xf>
    <xf numFmtId="208" fontId="46" fillId="0" borderId="0" applyProtection="0">
      <alignment/>
    </xf>
    <xf numFmtId="0" fontId="47" fillId="0" borderId="0" applyProtection="0">
      <alignment/>
    </xf>
    <xf numFmtId="0" fontId="48" fillId="0" borderId="0" applyProtection="0">
      <alignment/>
    </xf>
    <xf numFmtId="0" fontId="46" fillId="0" borderId="14" applyProtection="0">
      <alignment/>
    </xf>
    <xf numFmtId="0" fontId="46" fillId="0" borderId="0">
      <alignment/>
      <protection/>
    </xf>
    <xf numFmtId="10" fontId="46" fillId="0" borderId="0" applyProtection="0">
      <alignment/>
    </xf>
    <xf numFmtId="0" fontId="46" fillId="0" borderId="0">
      <alignment/>
      <protection/>
    </xf>
    <xf numFmtId="2" fontId="46" fillId="0" borderId="0" applyProtection="0">
      <alignment/>
    </xf>
    <xf numFmtId="4" fontId="46" fillId="0" borderId="0" applyProtection="0">
      <alignment/>
    </xf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77" fontId="3" fillId="0" borderId="9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0" fontId="3" fillId="0" borderId="9" xfId="0" applyFont="1" applyBorder="1" applyAlignment="1">
      <alignment/>
    </xf>
    <xf numFmtId="177" fontId="2" fillId="0" borderId="1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49" fontId="3" fillId="0" borderId="16" xfId="0" applyNumberFormat="1" applyFont="1" applyBorder="1" applyAlignment="1">
      <alignment horizontal="right"/>
    </xf>
    <xf numFmtId="0" fontId="6" fillId="0" borderId="18" xfId="0" applyFont="1" applyFill="1" applyBorder="1" applyAlignment="1">
      <alignment/>
    </xf>
    <xf numFmtId="0" fontId="3" fillId="0" borderId="26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/>
    </xf>
    <xf numFmtId="49" fontId="0" fillId="0" borderId="0" xfId="0" applyNumberFormat="1" applyAlignment="1">
      <alignment wrapText="1"/>
    </xf>
    <xf numFmtId="0" fontId="2" fillId="0" borderId="22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77" fontId="2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8" xfId="0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0" fillId="0" borderId="31" xfId="0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77" fontId="2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/>
    </xf>
    <xf numFmtId="49" fontId="3" fillId="0" borderId="34" xfId="0" applyNumberFormat="1" applyFont="1" applyBorder="1" applyAlignment="1">
      <alignment horizontal="right"/>
    </xf>
    <xf numFmtId="177" fontId="2" fillId="0" borderId="35" xfId="0" applyNumberFormat="1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6" fillId="0" borderId="27" xfId="0" applyFont="1" applyBorder="1" applyAlignment="1">
      <alignment/>
    </xf>
    <xf numFmtId="177" fontId="3" fillId="0" borderId="18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34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7" fontId="2" fillId="0" borderId="38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177" fontId="2" fillId="0" borderId="23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177" fontId="2" fillId="0" borderId="2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" xfId="0" applyBorder="1" applyAlignment="1">
      <alignment/>
    </xf>
    <xf numFmtId="0" fontId="52" fillId="0" borderId="18" xfId="0" applyFont="1" applyBorder="1" applyAlignment="1">
      <alignment/>
    </xf>
    <xf numFmtId="0" fontId="6" fillId="26" borderId="39" xfId="0" applyFont="1" applyFill="1" applyBorder="1" applyAlignment="1">
      <alignment horizontal="left"/>
    </xf>
    <xf numFmtId="0" fontId="3" fillId="26" borderId="40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3" fillId="26" borderId="41" xfId="0" applyFont="1" applyFill="1" applyBorder="1" applyAlignment="1">
      <alignment/>
    </xf>
    <xf numFmtId="0" fontId="3" fillId="26" borderId="42" xfId="0" applyFont="1" applyFill="1" applyBorder="1" applyAlignment="1">
      <alignment/>
    </xf>
    <xf numFmtId="0" fontId="3" fillId="26" borderId="43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44" xfId="0" applyFont="1" applyFill="1" applyBorder="1" applyAlignment="1">
      <alignment/>
    </xf>
    <xf numFmtId="0" fontId="8" fillId="26" borderId="43" xfId="0" applyFont="1" applyFill="1" applyBorder="1" applyAlignment="1">
      <alignment/>
    </xf>
    <xf numFmtId="0" fontId="9" fillId="26" borderId="0" xfId="0" applyFont="1" applyFill="1" applyBorder="1" applyAlignment="1">
      <alignment horizontal="left"/>
    </xf>
    <xf numFmtId="49" fontId="2" fillId="26" borderId="22" xfId="0" applyNumberFormat="1" applyFont="1" applyFill="1" applyBorder="1" applyAlignment="1">
      <alignment horizontal="center"/>
    </xf>
    <xf numFmtId="49" fontId="2" fillId="26" borderId="25" xfId="0" applyNumberFormat="1" applyFont="1" applyFill="1" applyBorder="1" applyAlignment="1">
      <alignment horizontal="center"/>
    </xf>
    <xf numFmtId="49" fontId="2" fillId="26" borderId="45" xfId="0" applyNumberFormat="1" applyFont="1" applyFill="1" applyBorder="1" applyAlignment="1">
      <alignment horizontal="center"/>
    </xf>
    <xf numFmtId="0" fontId="6" fillId="26" borderId="5" xfId="0" applyFont="1" applyFill="1" applyBorder="1" applyAlignment="1">
      <alignment/>
    </xf>
    <xf numFmtId="0" fontId="7" fillId="26" borderId="0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26" borderId="46" xfId="0" applyFont="1" applyFill="1" applyBorder="1" applyAlignment="1">
      <alignment horizontal="center"/>
    </xf>
    <xf numFmtId="0" fontId="6" fillId="26" borderId="9" xfId="0" applyFont="1" applyFill="1" applyBorder="1" applyAlignment="1">
      <alignment/>
    </xf>
    <xf numFmtId="0" fontId="6" fillId="26" borderId="27" xfId="0" applyFont="1" applyFill="1" applyBorder="1" applyAlignment="1">
      <alignment horizontal="left"/>
    </xf>
    <xf numFmtId="0" fontId="7" fillId="26" borderId="27" xfId="0" applyFont="1" applyFill="1" applyBorder="1" applyAlignment="1">
      <alignment horizontal="left"/>
    </xf>
    <xf numFmtId="0" fontId="7" fillId="26" borderId="19" xfId="0" applyFont="1" applyFill="1" applyBorder="1" applyAlignment="1">
      <alignment horizontal="left"/>
    </xf>
    <xf numFmtId="0" fontId="6" fillId="26" borderId="15" xfId="0" applyFont="1" applyFill="1" applyBorder="1" applyAlignment="1">
      <alignment horizontal="left"/>
    </xf>
    <xf numFmtId="0" fontId="6" fillId="26" borderId="19" xfId="0" applyFont="1" applyFill="1" applyBorder="1" applyAlignment="1">
      <alignment/>
    </xf>
    <xf numFmtId="0" fontId="6" fillId="26" borderId="27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9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33" xfId="0" applyFont="1" applyFill="1" applyBorder="1" applyAlignment="1">
      <alignment/>
    </xf>
    <xf numFmtId="0" fontId="6" fillId="26" borderId="24" xfId="0" applyFont="1" applyFill="1" applyBorder="1" applyAlignment="1">
      <alignment/>
    </xf>
    <xf numFmtId="0" fontId="8" fillId="26" borderId="22" xfId="0" applyFont="1" applyFill="1" applyBorder="1" applyAlignment="1">
      <alignment/>
    </xf>
    <xf numFmtId="0" fontId="8" fillId="26" borderId="23" xfId="0" applyFont="1" applyFill="1" applyBorder="1" applyAlignment="1">
      <alignment/>
    </xf>
    <xf numFmtId="0" fontId="6" fillId="26" borderId="23" xfId="0" applyFont="1" applyFill="1" applyBorder="1" applyAlignment="1">
      <alignment/>
    </xf>
    <xf numFmtId="0" fontId="0" fillId="0" borderId="19" xfId="0" applyFont="1" applyBorder="1" applyAlignment="1">
      <alignment/>
    </xf>
    <xf numFmtId="0" fontId="53" fillId="0" borderId="18" xfId="0" applyFont="1" applyBorder="1" applyAlignment="1">
      <alignment/>
    </xf>
    <xf numFmtId="190" fontId="0" fillId="0" borderId="9" xfId="0" applyNumberFormat="1" applyBorder="1" applyAlignment="1">
      <alignment/>
    </xf>
    <xf numFmtId="190" fontId="1" fillId="0" borderId="9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9" xfId="0" applyFont="1" applyBorder="1" applyAlignment="1">
      <alignment/>
    </xf>
    <xf numFmtId="0" fontId="0" fillId="0" borderId="23" xfId="0" applyFill="1" applyBorder="1" applyAlignment="1">
      <alignment/>
    </xf>
    <xf numFmtId="0" fontId="52" fillId="0" borderId="0" xfId="0" applyFont="1" applyAlignment="1">
      <alignment/>
    </xf>
    <xf numFmtId="0" fontId="52" fillId="0" borderId="9" xfId="0" applyFont="1" applyBorder="1" applyAlignment="1">
      <alignment/>
    </xf>
    <xf numFmtId="0" fontId="54" fillId="0" borderId="13" xfId="0" applyFont="1" applyBorder="1" applyAlignment="1">
      <alignment/>
    </xf>
    <xf numFmtId="0" fontId="55" fillId="0" borderId="9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1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2" fillId="0" borderId="47" xfId="0" applyNumberFormat="1" applyFont="1" applyBorder="1" applyAlignment="1">
      <alignment wrapText="1"/>
    </xf>
    <xf numFmtId="0" fontId="0" fillId="0" borderId="48" xfId="0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26" borderId="49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37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B3" sqref="B3:L24"/>
    </sheetView>
  </sheetViews>
  <sheetFormatPr defaultColWidth="9.140625" defaultRowHeight="12.75"/>
  <cols>
    <col min="5" max="5" width="6.421875" style="0" customWidth="1"/>
    <col min="6" max="6" width="10.8515625" style="0" bestFit="1" customWidth="1"/>
    <col min="7" max="7" width="10.00390625" style="0" customWidth="1"/>
    <col min="8" max="8" width="12.7109375" style="0" customWidth="1"/>
    <col min="9" max="9" width="13.421875" style="0" customWidth="1"/>
    <col min="10" max="10" width="14.7109375" style="0" customWidth="1"/>
    <col min="11" max="11" width="13.421875" style="0" customWidth="1"/>
    <col min="12" max="12" width="10.7109375" style="0" customWidth="1"/>
    <col min="13" max="13" width="14.57421875" style="0" customWidth="1"/>
    <col min="14" max="14" width="12.57421875" style="0" bestFit="1" customWidth="1"/>
    <col min="15" max="15" width="12.7109375" style="0" customWidth="1"/>
  </cols>
  <sheetData>
    <row r="2" spans="5:14" ht="12.75">
      <c r="E2" s="1"/>
      <c r="N2" s="33" t="s">
        <v>40</v>
      </c>
    </row>
    <row r="3" spans="2:14" ht="12.75">
      <c r="B3" s="1" t="s">
        <v>68</v>
      </c>
      <c r="N3" s="33" t="s">
        <v>40</v>
      </c>
    </row>
    <row r="4" spans="2:14" ht="13.5" thickBot="1">
      <c r="B4" s="2"/>
      <c r="C4" s="3"/>
      <c r="D4" s="3"/>
      <c r="E4" s="3"/>
      <c r="F4" s="4"/>
      <c r="G4" s="3"/>
      <c r="H4" s="3"/>
      <c r="J4" s="54"/>
      <c r="K4" s="54" t="s">
        <v>42</v>
      </c>
      <c r="L4" s="32"/>
      <c r="N4" s="33" t="s">
        <v>40</v>
      </c>
    </row>
    <row r="5" spans="2:14" ht="12.75">
      <c r="B5" s="118"/>
      <c r="C5" s="119"/>
      <c r="D5" s="119"/>
      <c r="E5" s="119"/>
      <c r="F5" s="120"/>
      <c r="G5" s="119"/>
      <c r="H5" s="119"/>
      <c r="I5" s="121"/>
      <c r="J5" s="121"/>
      <c r="K5" s="121"/>
      <c r="L5" s="122"/>
      <c r="N5" s="33" t="s">
        <v>40</v>
      </c>
    </row>
    <row r="6" spans="2:14" ht="12.75">
      <c r="B6" s="6" t="s">
        <v>43</v>
      </c>
      <c r="C6" s="185">
        <v>10555001</v>
      </c>
      <c r="D6" s="186"/>
      <c r="E6" s="186"/>
      <c r="F6" s="186"/>
      <c r="G6" s="186"/>
      <c r="H6" s="187"/>
      <c r="I6" s="55" t="s">
        <v>44</v>
      </c>
      <c r="J6" s="78"/>
      <c r="K6" s="78"/>
      <c r="L6" s="7"/>
      <c r="N6" s="33" t="s">
        <v>40</v>
      </c>
    </row>
    <row r="7" spans="2:14" ht="12.75"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5"/>
      <c r="N7" s="33" t="s">
        <v>40</v>
      </c>
    </row>
    <row r="8" spans="2:14" ht="12.75">
      <c r="B8" s="8" t="s">
        <v>1</v>
      </c>
      <c r="C8" s="185">
        <v>9820</v>
      </c>
      <c r="D8" s="186"/>
      <c r="E8" s="186"/>
      <c r="F8" s="186"/>
      <c r="G8" s="186"/>
      <c r="H8" s="187"/>
      <c r="I8" s="9" t="s">
        <v>2</v>
      </c>
      <c r="J8" s="29"/>
      <c r="K8" s="29"/>
      <c r="L8" s="28" t="s">
        <v>36</v>
      </c>
      <c r="N8" s="33" t="s">
        <v>40</v>
      </c>
    </row>
    <row r="9" spans="2:14" ht="12.75">
      <c r="B9" s="126"/>
      <c r="C9" s="127"/>
      <c r="D9" s="127"/>
      <c r="E9" s="127"/>
      <c r="F9" s="188" t="s">
        <v>53</v>
      </c>
      <c r="G9" s="189"/>
      <c r="H9" s="189"/>
      <c r="I9" s="189"/>
      <c r="J9" s="189"/>
      <c r="K9" s="189"/>
      <c r="L9" s="190"/>
      <c r="N9" s="33" t="s">
        <v>40</v>
      </c>
    </row>
    <row r="10" spans="2:14" ht="12.75">
      <c r="B10" s="126"/>
      <c r="C10" s="127" t="s">
        <v>25</v>
      </c>
      <c r="D10" s="127"/>
      <c r="E10" s="127"/>
      <c r="F10" s="128" t="s">
        <v>3</v>
      </c>
      <c r="G10" s="128" t="s">
        <v>4</v>
      </c>
      <c r="H10" s="128" t="s">
        <v>5</v>
      </c>
      <c r="I10" s="128" t="s">
        <v>6</v>
      </c>
      <c r="J10" s="129" t="s">
        <v>61</v>
      </c>
      <c r="K10" s="129" t="s">
        <v>64</v>
      </c>
      <c r="L10" s="130" t="s">
        <v>67</v>
      </c>
      <c r="N10" s="33" t="s">
        <v>40</v>
      </c>
    </row>
    <row r="11" spans="2:14" ht="12.75">
      <c r="B11" s="131"/>
      <c r="C11" s="132" t="s">
        <v>25</v>
      </c>
      <c r="D11" s="132"/>
      <c r="E11" s="132"/>
      <c r="F11" s="133" t="s">
        <v>54</v>
      </c>
      <c r="G11" s="133" t="s">
        <v>26</v>
      </c>
      <c r="H11" s="133" t="s">
        <v>57</v>
      </c>
      <c r="I11" s="133" t="s">
        <v>59</v>
      </c>
      <c r="J11" s="134" t="s">
        <v>240</v>
      </c>
      <c r="K11" s="134" t="s">
        <v>241</v>
      </c>
      <c r="L11" s="135" t="s">
        <v>7</v>
      </c>
      <c r="N11" s="33" t="s">
        <v>40</v>
      </c>
    </row>
    <row r="12" spans="2:14" ht="12.75">
      <c r="B12" s="131"/>
      <c r="C12" s="132"/>
      <c r="D12" s="132"/>
      <c r="E12" s="132"/>
      <c r="F12" s="133" t="s">
        <v>55</v>
      </c>
      <c r="G12" s="133"/>
      <c r="H12" s="133" t="s">
        <v>58</v>
      </c>
      <c r="I12" s="133" t="s">
        <v>60</v>
      </c>
      <c r="J12" s="134" t="s">
        <v>63</v>
      </c>
      <c r="K12" s="134" t="s">
        <v>66</v>
      </c>
      <c r="L12" s="134"/>
      <c r="N12" s="33"/>
    </row>
    <row r="13" spans="2:14" ht="12.75">
      <c r="B13" s="136" t="s">
        <v>2</v>
      </c>
      <c r="C13" s="137" t="s">
        <v>45</v>
      </c>
      <c r="D13" s="138"/>
      <c r="E13" s="139"/>
      <c r="F13" s="133" t="s">
        <v>237</v>
      </c>
      <c r="G13" s="133" t="s">
        <v>56</v>
      </c>
      <c r="H13" s="133" t="s">
        <v>56</v>
      </c>
      <c r="I13" s="133" t="s">
        <v>56</v>
      </c>
      <c r="J13" s="133" t="s">
        <v>62</v>
      </c>
      <c r="K13" s="133" t="s">
        <v>65</v>
      </c>
      <c r="L13" s="133"/>
      <c r="N13" s="33" t="s">
        <v>40</v>
      </c>
    </row>
    <row r="14" spans="2:14" ht="12.75">
      <c r="B14" s="67" t="s">
        <v>46</v>
      </c>
      <c r="C14" s="191" t="s">
        <v>47</v>
      </c>
      <c r="D14" s="192"/>
      <c r="E14" s="193"/>
      <c r="F14" s="10">
        <v>66253</v>
      </c>
      <c r="G14" s="10">
        <v>64000</v>
      </c>
      <c r="H14" s="10">
        <v>91000</v>
      </c>
      <c r="I14" s="10">
        <v>91000</v>
      </c>
      <c r="J14" s="79">
        <v>32163</v>
      </c>
      <c r="K14" s="79">
        <v>22778</v>
      </c>
      <c r="L14" s="11">
        <f>+K14-J14</f>
        <v>-9385</v>
      </c>
      <c r="N14" s="33" t="s">
        <v>40</v>
      </c>
    </row>
    <row r="15" spans="2:14" ht="12.75">
      <c r="B15" s="63"/>
      <c r="C15" s="180"/>
      <c r="D15" s="181"/>
      <c r="E15" s="182"/>
      <c r="F15" s="12"/>
      <c r="G15" s="12"/>
      <c r="H15" s="12"/>
      <c r="I15" s="12"/>
      <c r="J15" s="19"/>
      <c r="K15" s="19">
        <v>0</v>
      </c>
      <c r="L15" s="11">
        <f>+K15-J15</f>
        <v>0</v>
      </c>
      <c r="N15" s="33" t="s">
        <v>40</v>
      </c>
    </row>
    <row r="16" spans="2:14" ht="13.5" thickBot="1">
      <c r="B16" s="64" t="s">
        <v>51</v>
      </c>
      <c r="C16" s="178" t="s">
        <v>48</v>
      </c>
      <c r="D16" s="178"/>
      <c r="E16" s="179"/>
      <c r="F16" s="62">
        <f>SUM(F14:F15)</f>
        <v>66253</v>
      </c>
      <c r="G16" s="62">
        <f aca="true" t="shared" si="0" ref="G16:L16">SUM(G14:G15)</f>
        <v>64000</v>
      </c>
      <c r="H16" s="62">
        <f t="shared" si="0"/>
        <v>91000</v>
      </c>
      <c r="I16" s="62">
        <f t="shared" si="0"/>
        <v>91000</v>
      </c>
      <c r="J16" s="62">
        <f t="shared" si="0"/>
        <v>32163</v>
      </c>
      <c r="K16" s="62">
        <f t="shared" si="0"/>
        <v>22778</v>
      </c>
      <c r="L16" s="62">
        <f t="shared" si="0"/>
        <v>-9385</v>
      </c>
      <c r="N16" s="33" t="s">
        <v>40</v>
      </c>
    </row>
    <row r="17" spans="2:14" ht="13.5" thickBot="1">
      <c r="B17" s="57" t="s">
        <v>49</v>
      </c>
      <c r="C17" s="58"/>
      <c r="D17" s="66" t="s">
        <v>50</v>
      </c>
      <c r="E17" s="41"/>
      <c r="F17" s="42">
        <v>2287</v>
      </c>
      <c r="G17" s="42">
        <v>0</v>
      </c>
      <c r="H17" s="42">
        <v>0</v>
      </c>
      <c r="I17" s="42">
        <v>0</v>
      </c>
      <c r="J17" s="42">
        <v>467</v>
      </c>
      <c r="K17" s="42">
        <v>0</v>
      </c>
      <c r="L17" s="11">
        <f>+K17-J17</f>
        <v>-467</v>
      </c>
      <c r="N17" s="33" t="s">
        <v>40</v>
      </c>
    </row>
    <row r="18" spans="2:14" ht="13.5" thickBot="1">
      <c r="B18" s="43" t="s">
        <v>20</v>
      </c>
      <c r="C18" s="69"/>
      <c r="D18" s="183" t="s">
        <v>41</v>
      </c>
      <c r="E18" s="184"/>
      <c r="F18" s="13">
        <v>1114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1">
        <f>+K18-J18</f>
        <v>0</v>
      </c>
      <c r="N18" s="33" t="s">
        <v>40</v>
      </c>
    </row>
    <row r="19" spans="2:14" ht="13.5" customHeight="1" thickBot="1">
      <c r="B19" s="34" t="s">
        <v>39</v>
      </c>
      <c r="C19" s="70"/>
      <c r="D19" s="70"/>
      <c r="E19" s="45"/>
      <c r="F19" s="68">
        <f>+F16+F17+F18</f>
        <v>69654</v>
      </c>
      <c r="G19" s="68">
        <f aca="true" t="shared" si="1" ref="G19:L19">+G16+G17+G18</f>
        <v>64000</v>
      </c>
      <c r="H19" s="68">
        <f t="shared" si="1"/>
        <v>91000</v>
      </c>
      <c r="I19" s="68">
        <f t="shared" si="1"/>
        <v>91000</v>
      </c>
      <c r="J19" s="68">
        <f t="shared" si="1"/>
        <v>32630</v>
      </c>
      <c r="K19" s="68">
        <f t="shared" si="1"/>
        <v>22778</v>
      </c>
      <c r="L19" s="68">
        <f t="shared" si="1"/>
        <v>-9852</v>
      </c>
      <c r="N19" s="33" t="s">
        <v>40</v>
      </c>
    </row>
    <row r="20" ht="12.75">
      <c r="N20" s="33" t="s">
        <v>40</v>
      </c>
    </row>
    <row r="21" ht="16.5" customHeight="1">
      <c r="N21" s="33" t="s">
        <v>40</v>
      </c>
    </row>
    <row r="22" spans="2:14" ht="12.75">
      <c r="B22" s="81"/>
      <c r="C22" s="82"/>
      <c r="D22" s="82"/>
      <c r="E22" s="83"/>
      <c r="F22" s="84" t="s">
        <v>8</v>
      </c>
      <c r="G22" s="85"/>
      <c r="H22" s="76"/>
      <c r="I22" s="77"/>
      <c r="J22" s="26"/>
      <c r="K22" s="26"/>
      <c r="N22" s="33" t="s">
        <v>40</v>
      </c>
    </row>
    <row r="23" spans="2:14" ht="12.75">
      <c r="B23" s="86" t="s">
        <v>52</v>
      </c>
      <c r="C23" s="87"/>
      <c r="D23" s="87"/>
      <c r="E23" s="88"/>
      <c r="F23" s="84" t="s">
        <v>22</v>
      </c>
      <c r="G23" s="85"/>
      <c r="H23" s="76"/>
      <c r="I23" s="77"/>
      <c r="J23" s="26"/>
      <c r="K23" s="26"/>
      <c r="N23" s="33" t="s">
        <v>40</v>
      </c>
    </row>
    <row r="24" spans="2:14" ht="12.75">
      <c r="B24" s="89"/>
      <c r="C24" s="90"/>
      <c r="D24" s="90"/>
      <c r="E24" s="91"/>
      <c r="F24" s="84" t="s">
        <v>23</v>
      </c>
      <c r="G24" s="85" t="s">
        <v>248</v>
      </c>
      <c r="H24" s="76"/>
      <c r="I24" s="77"/>
      <c r="J24" s="26"/>
      <c r="K24" s="26"/>
      <c r="N24" s="33" t="s">
        <v>40</v>
      </c>
    </row>
    <row r="25" ht="12.75">
      <c r="N25" s="33" t="s">
        <v>40</v>
      </c>
    </row>
    <row r="26" ht="12.75">
      <c r="N26" s="33" t="s">
        <v>40</v>
      </c>
    </row>
    <row r="27" ht="12.75">
      <c r="N27" s="33" t="s">
        <v>40</v>
      </c>
    </row>
    <row r="28" ht="12.75">
      <c r="N28" s="33" t="s">
        <v>40</v>
      </c>
    </row>
    <row r="29" ht="12.75">
      <c r="N29" s="33" t="s">
        <v>40</v>
      </c>
    </row>
    <row r="30" ht="12.75" customHeight="1">
      <c r="N30" s="33" t="s">
        <v>40</v>
      </c>
    </row>
    <row r="31" ht="12.75">
      <c r="N31" s="33" t="s">
        <v>40</v>
      </c>
    </row>
    <row r="32" ht="12.75">
      <c r="N32" s="33" t="s">
        <v>40</v>
      </c>
    </row>
    <row r="33" ht="12.75">
      <c r="N33" s="33" t="s">
        <v>40</v>
      </c>
    </row>
    <row r="34" ht="12.75">
      <c r="N34" s="33" t="s">
        <v>40</v>
      </c>
    </row>
    <row r="35" ht="12.75">
      <c r="N35" s="33" t="s">
        <v>40</v>
      </c>
    </row>
    <row r="36" ht="12.75">
      <c r="N36" s="35"/>
    </row>
    <row r="37" ht="12.75">
      <c r="N37" s="35"/>
    </row>
    <row r="38" ht="12.75">
      <c r="N38" s="35"/>
    </row>
  </sheetData>
  <sheetProtection/>
  <mergeCells count="7">
    <mergeCell ref="C16:E16"/>
    <mergeCell ref="C15:E15"/>
    <mergeCell ref="D18:E18"/>
    <mergeCell ref="C6:H6"/>
    <mergeCell ref="C8:H8"/>
    <mergeCell ref="F9:L9"/>
    <mergeCell ref="C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3">
      <selection activeCell="B2" sqref="B2:L35"/>
    </sheetView>
  </sheetViews>
  <sheetFormatPr defaultColWidth="9.140625" defaultRowHeight="12.75"/>
  <cols>
    <col min="2" max="2" width="10.57421875" style="0" customWidth="1"/>
    <col min="5" max="5" width="8.421875" style="0" customWidth="1"/>
    <col min="6" max="6" width="11.421875" style="0" customWidth="1"/>
    <col min="7" max="7" width="10.7109375" style="0" customWidth="1"/>
    <col min="8" max="8" width="12.28125" style="0" customWidth="1"/>
    <col min="9" max="9" width="13.421875" style="0" customWidth="1"/>
    <col min="10" max="10" width="14.57421875" style="0" customWidth="1"/>
    <col min="11" max="11" width="10.8515625" style="0" customWidth="1"/>
    <col min="12" max="12" width="10.00390625" style="0" bestFit="1" customWidth="1"/>
  </cols>
  <sheetData>
    <row r="2" ht="12.75" customHeight="1">
      <c r="B2" s="1" t="s">
        <v>69</v>
      </c>
    </row>
    <row r="3" spans="2:12" ht="13.5" thickBot="1">
      <c r="B3" s="2"/>
      <c r="C3" s="3"/>
      <c r="D3" s="3"/>
      <c r="E3" s="3"/>
      <c r="F3" s="4"/>
      <c r="G3" s="3"/>
      <c r="H3" s="3"/>
      <c r="J3" s="54"/>
      <c r="K3" s="54" t="s">
        <v>42</v>
      </c>
      <c r="L3" s="32"/>
    </row>
    <row r="4" spans="2:12" ht="12.75">
      <c r="B4" s="118"/>
      <c r="C4" s="119"/>
      <c r="D4" s="119"/>
      <c r="E4" s="119"/>
      <c r="F4" s="120"/>
      <c r="G4" s="119"/>
      <c r="H4" s="119"/>
      <c r="I4" s="121"/>
      <c r="J4" s="121"/>
      <c r="K4" s="121"/>
      <c r="L4" s="122"/>
    </row>
    <row r="5" spans="2:12" ht="12" customHeight="1">
      <c r="B5" s="140" t="s">
        <v>43</v>
      </c>
      <c r="C5" s="196">
        <v>10555001</v>
      </c>
      <c r="D5" s="197"/>
      <c r="E5" s="197"/>
      <c r="F5" s="197"/>
      <c r="G5" s="197"/>
      <c r="H5" s="198"/>
      <c r="I5" s="141" t="s">
        <v>44</v>
      </c>
      <c r="J5" s="142"/>
      <c r="K5" s="142"/>
      <c r="L5" s="143"/>
    </row>
    <row r="6" spans="2:12" ht="12.75">
      <c r="B6" s="147" t="s">
        <v>1</v>
      </c>
      <c r="C6" s="196">
        <v>9820</v>
      </c>
      <c r="D6" s="197"/>
      <c r="E6" s="197"/>
      <c r="F6" s="197"/>
      <c r="G6" s="197"/>
      <c r="H6" s="198"/>
      <c r="I6" s="144" t="s">
        <v>2</v>
      </c>
      <c r="J6" s="145"/>
      <c r="K6" s="145"/>
      <c r="L6" s="146" t="s">
        <v>36</v>
      </c>
    </row>
    <row r="7" spans="2:12" ht="12.75">
      <c r="B7" s="149"/>
      <c r="C7" s="127"/>
      <c r="D7" s="127"/>
      <c r="E7" s="127"/>
      <c r="F7" s="188" t="s">
        <v>53</v>
      </c>
      <c r="G7" s="189"/>
      <c r="H7" s="189"/>
      <c r="I7" s="189"/>
      <c r="J7" s="189"/>
      <c r="K7" s="189"/>
      <c r="L7" s="190"/>
    </row>
    <row r="8" spans="2:12" ht="12.75">
      <c r="B8" s="150"/>
      <c r="C8" s="127" t="s">
        <v>25</v>
      </c>
      <c r="D8" s="127"/>
      <c r="E8" s="127"/>
      <c r="F8" s="128" t="s">
        <v>3</v>
      </c>
      <c r="G8" s="128" t="s">
        <v>4</v>
      </c>
      <c r="H8" s="128" t="s">
        <v>5</v>
      </c>
      <c r="I8" s="128" t="s">
        <v>6</v>
      </c>
      <c r="J8" s="129" t="s">
        <v>61</v>
      </c>
      <c r="K8" s="129" t="s">
        <v>64</v>
      </c>
      <c r="L8" s="130" t="s">
        <v>67</v>
      </c>
    </row>
    <row r="9" spans="2:12" ht="12.75">
      <c r="B9" s="151" t="s">
        <v>70</v>
      </c>
      <c r="C9" s="132" t="s">
        <v>45</v>
      </c>
      <c r="D9" s="132"/>
      <c r="E9" s="132"/>
      <c r="F9" s="133" t="s">
        <v>54</v>
      </c>
      <c r="G9" s="133" t="s">
        <v>26</v>
      </c>
      <c r="H9" s="133" t="s">
        <v>57</v>
      </c>
      <c r="I9" s="133" t="s">
        <v>59</v>
      </c>
      <c r="J9" s="134" t="s">
        <v>240</v>
      </c>
      <c r="K9" s="134" t="s">
        <v>241</v>
      </c>
      <c r="L9" s="135" t="s">
        <v>7</v>
      </c>
    </row>
    <row r="10" spans="2:12" ht="12.75">
      <c r="B10" s="148"/>
      <c r="C10" s="132"/>
      <c r="D10" s="132"/>
      <c r="E10" s="132"/>
      <c r="F10" s="133" t="s">
        <v>55</v>
      </c>
      <c r="G10" s="133"/>
      <c r="H10" s="133" t="s">
        <v>58</v>
      </c>
      <c r="I10" s="133" t="s">
        <v>60</v>
      </c>
      <c r="J10" s="134" t="s">
        <v>63</v>
      </c>
      <c r="K10" s="134" t="s">
        <v>66</v>
      </c>
      <c r="L10" s="134"/>
    </row>
    <row r="11" spans="2:12" ht="12.75">
      <c r="B11" s="148"/>
      <c r="C11" s="137"/>
      <c r="D11" s="138"/>
      <c r="E11" s="139"/>
      <c r="F11" s="133" t="s">
        <v>237</v>
      </c>
      <c r="G11" s="133" t="s">
        <v>56</v>
      </c>
      <c r="H11" s="133" t="s">
        <v>56</v>
      </c>
      <c r="I11" s="133" t="s">
        <v>56</v>
      </c>
      <c r="J11" s="133" t="s">
        <v>62</v>
      </c>
      <c r="K11" s="133" t="s">
        <v>65</v>
      </c>
      <c r="L11" s="133"/>
    </row>
    <row r="12" spans="2:12" ht="12.75">
      <c r="B12" s="67" t="s">
        <v>71</v>
      </c>
      <c r="C12" s="191" t="s">
        <v>9</v>
      </c>
      <c r="D12" s="194"/>
      <c r="E12" s="195"/>
      <c r="F12" s="104">
        <v>31857</v>
      </c>
      <c r="G12" s="104">
        <v>28274</v>
      </c>
      <c r="H12" s="104">
        <v>32274</v>
      </c>
      <c r="I12" s="104">
        <v>32274</v>
      </c>
      <c r="J12" s="104">
        <v>10434</v>
      </c>
      <c r="K12" s="104">
        <v>9763</v>
      </c>
      <c r="L12" s="11">
        <f>+K12-J12</f>
        <v>-671</v>
      </c>
    </row>
    <row r="13" spans="2:12" ht="12.75">
      <c r="B13" s="67" t="s">
        <v>72</v>
      </c>
      <c r="C13" s="56" t="s">
        <v>85</v>
      </c>
      <c r="D13" s="92"/>
      <c r="E13" s="93"/>
      <c r="F13" s="104">
        <v>3950</v>
      </c>
      <c r="G13" s="104">
        <v>3726</v>
      </c>
      <c r="H13" s="104">
        <v>4726</v>
      </c>
      <c r="I13" s="104">
        <v>4726</v>
      </c>
      <c r="J13" s="104">
        <v>1534</v>
      </c>
      <c r="K13" s="104">
        <v>1324</v>
      </c>
      <c r="L13" s="11">
        <f aca="true" t="shared" si="0" ref="L13:L31">+K13-J13</f>
        <v>-210</v>
      </c>
    </row>
    <row r="14" spans="2:12" ht="12.75">
      <c r="B14" s="67" t="s">
        <v>73</v>
      </c>
      <c r="C14" s="56" t="s">
        <v>86</v>
      </c>
      <c r="D14" s="92"/>
      <c r="E14" s="93"/>
      <c r="F14" s="104">
        <v>12172</v>
      </c>
      <c r="G14" s="104">
        <v>20000</v>
      </c>
      <c r="H14" s="104">
        <v>27000</v>
      </c>
      <c r="I14" s="104">
        <v>27000</v>
      </c>
      <c r="J14" s="104">
        <v>9595</v>
      </c>
      <c r="K14" s="104">
        <v>3409</v>
      </c>
      <c r="L14" s="11">
        <f t="shared" si="0"/>
        <v>-6186</v>
      </c>
    </row>
    <row r="15" spans="2:12" ht="12.75">
      <c r="B15" s="67" t="s">
        <v>74</v>
      </c>
      <c r="C15" s="56" t="s">
        <v>10</v>
      </c>
      <c r="D15" s="92"/>
      <c r="E15" s="93"/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1">
        <f t="shared" si="0"/>
        <v>0</v>
      </c>
    </row>
    <row r="16" spans="2:12" ht="12.75">
      <c r="B16" s="67" t="s">
        <v>75</v>
      </c>
      <c r="C16" s="191" t="s">
        <v>11</v>
      </c>
      <c r="D16" s="194"/>
      <c r="E16" s="195"/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1">
        <f t="shared" si="0"/>
        <v>0</v>
      </c>
    </row>
    <row r="17" spans="2:12" ht="12.75">
      <c r="B17" s="67" t="s">
        <v>76</v>
      </c>
      <c r="C17" s="191" t="s">
        <v>12</v>
      </c>
      <c r="D17" s="194"/>
      <c r="E17" s="195"/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1">
        <f t="shared" si="0"/>
        <v>0</v>
      </c>
    </row>
    <row r="18" spans="2:12" ht="12.75">
      <c r="B18" s="67" t="s">
        <v>77</v>
      </c>
      <c r="C18" s="191" t="s">
        <v>13</v>
      </c>
      <c r="D18" s="194"/>
      <c r="E18" s="195"/>
      <c r="F18" s="104">
        <v>11496</v>
      </c>
      <c r="G18" s="104">
        <v>11000</v>
      </c>
      <c r="H18" s="104">
        <v>25000</v>
      </c>
      <c r="I18" s="104">
        <v>25000</v>
      </c>
      <c r="J18" s="104">
        <v>8600</v>
      </c>
      <c r="K18" s="104">
        <v>8181</v>
      </c>
      <c r="L18" s="11">
        <f t="shared" si="0"/>
        <v>-419</v>
      </c>
    </row>
    <row r="19" spans="2:12" ht="12.75">
      <c r="B19" s="94" t="s">
        <v>14</v>
      </c>
      <c r="C19" s="65" t="s">
        <v>80</v>
      </c>
      <c r="D19" s="60"/>
      <c r="E19" s="61"/>
      <c r="F19" s="104">
        <f>SUM(F12:F18)</f>
        <v>59475</v>
      </c>
      <c r="G19" s="104">
        <f aca="true" t="shared" si="1" ref="G19:L19">SUM(G12:G18)</f>
        <v>63000</v>
      </c>
      <c r="H19" s="104">
        <f t="shared" si="1"/>
        <v>89000</v>
      </c>
      <c r="I19" s="104">
        <f t="shared" si="1"/>
        <v>89000</v>
      </c>
      <c r="J19" s="104">
        <f t="shared" si="1"/>
        <v>30163</v>
      </c>
      <c r="K19" s="104">
        <f t="shared" si="1"/>
        <v>22677</v>
      </c>
      <c r="L19" s="104">
        <f t="shared" si="1"/>
        <v>-7486</v>
      </c>
    </row>
    <row r="20" spans="2:12" ht="12.75">
      <c r="B20" s="67" t="s">
        <v>78</v>
      </c>
      <c r="C20" s="191" t="s">
        <v>15</v>
      </c>
      <c r="D20" s="194"/>
      <c r="E20" s="195"/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1">
        <f t="shared" si="0"/>
        <v>0</v>
      </c>
    </row>
    <row r="21" spans="2:12" ht="12.75">
      <c r="B21" s="67" t="s">
        <v>79</v>
      </c>
      <c r="C21" s="191" t="s">
        <v>16</v>
      </c>
      <c r="D21" s="194"/>
      <c r="E21" s="195"/>
      <c r="F21" s="104">
        <v>6778</v>
      </c>
      <c r="G21" s="104">
        <v>1000</v>
      </c>
      <c r="H21" s="104">
        <v>2000</v>
      </c>
      <c r="I21" s="104">
        <v>2000</v>
      </c>
      <c r="J21" s="104">
        <v>2000</v>
      </c>
      <c r="K21" s="104">
        <v>101</v>
      </c>
      <c r="L21" s="11">
        <f t="shared" si="0"/>
        <v>-1899</v>
      </c>
    </row>
    <row r="22" spans="2:12" ht="12.75">
      <c r="B22" s="63">
        <v>232</v>
      </c>
      <c r="C22" s="191" t="s">
        <v>17</v>
      </c>
      <c r="D22" s="194"/>
      <c r="E22" s="195"/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1">
        <f t="shared" si="0"/>
        <v>0</v>
      </c>
    </row>
    <row r="23" spans="2:12" ht="12.75">
      <c r="B23" s="95" t="s">
        <v>14</v>
      </c>
      <c r="C23" s="60" t="s">
        <v>81</v>
      </c>
      <c r="D23" s="60"/>
      <c r="E23" s="61"/>
      <c r="F23" s="104">
        <f>SUM(F20:F22)</f>
        <v>6778</v>
      </c>
      <c r="G23" s="104">
        <f aca="true" t="shared" si="2" ref="G23:L23">SUM(G20:G22)</f>
        <v>1000</v>
      </c>
      <c r="H23" s="104">
        <f t="shared" si="2"/>
        <v>2000</v>
      </c>
      <c r="I23" s="104">
        <f t="shared" si="2"/>
        <v>2000</v>
      </c>
      <c r="J23" s="104">
        <f t="shared" si="2"/>
        <v>2000</v>
      </c>
      <c r="K23" s="104">
        <f t="shared" si="2"/>
        <v>101</v>
      </c>
      <c r="L23" s="104">
        <f t="shared" si="2"/>
        <v>-1899</v>
      </c>
    </row>
    <row r="24" spans="2:12" ht="13.5" thickBot="1">
      <c r="B24" s="59">
        <v>230</v>
      </c>
      <c r="C24" s="191" t="s">
        <v>15</v>
      </c>
      <c r="D24" s="194"/>
      <c r="E24" s="195"/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11">
        <f t="shared" si="0"/>
        <v>0</v>
      </c>
    </row>
    <row r="25" spans="2:12" ht="13.5" thickBot="1">
      <c r="B25" s="59">
        <v>231</v>
      </c>
      <c r="C25" s="191" t="s">
        <v>16</v>
      </c>
      <c r="D25" s="194"/>
      <c r="E25" s="195"/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11">
        <f t="shared" si="0"/>
        <v>0</v>
      </c>
    </row>
    <row r="26" spans="2:12" ht="13.5" thickBot="1">
      <c r="B26" s="59">
        <v>232</v>
      </c>
      <c r="C26" s="191" t="s">
        <v>17</v>
      </c>
      <c r="D26" s="194"/>
      <c r="E26" s="195"/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11">
        <f t="shared" si="0"/>
        <v>0</v>
      </c>
    </row>
    <row r="27" spans="2:12" ht="13.5" thickBot="1">
      <c r="B27" s="95" t="s">
        <v>14</v>
      </c>
      <c r="C27" s="46" t="s">
        <v>82</v>
      </c>
      <c r="D27" s="46"/>
      <c r="E27" s="47"/>
      <c r="F27" s="97">
        <f aca="true" t="shared" si="3" ref="F27:K27">SUM(F24:F26)</f>
        <v>0</v>
      </c>
      <c r="G27" s="97">
        <f t="shared" si="3"/>
        <v>0</v>
      </c>
      <c r="H27" s="97">
        <f t="shared" si="3"/>
        <v>0</v>
      </c>
      <c r="I27" s="97">
        <f t="shared" si="3"/>
        <v>0</v>
      </c>
      <c r="J27" s="97">
        <f t="shared" si="3"/>
        <v>0</v>
      </c>
      <c r="K27" s="97">
        <f t="shared" si="3"/>
        <v>0</v>
      </c>
      <c r="L27" s="11">
        <f t="shared" si="0"/>
        <v>0</v>
      </c>
    </row>
    <row r="28" spans="2:12" ht="13.5" thickBot="1">
      <c r="B28" s="64" t="s">
        <v>19</v>
      </c>
      <c r="C28" s="65" t="s">
        <v>18</v>
      </c>
      <c r="D28" s="60"/>
      <c r="E28" s="61"/>
      <c r="F28" s="97">
        <f>+F27+F23</f>
        <v>6778</v>
      </c>
      <c r="G28" s="97">
        <f aca="true" t="shared" si="4" ref="G28:L28">+G27+G23</f>
        <v>1000</v>
      </c>
      <c r="H28" s="97">
        <f t="shared" si="4"/>
        <v>2000</v>
      </c>
      <c r="I28" s="97">
        <f t="shared" si="4"/>
        <v>2000</v>
      </c>
      <c r="J28" s="97">
        <f t="shared" si="4"/>
        <v>2000</v>
      </c>
      <c r="K28" s="97">
        <f t="shared" si="4"/>
        <v>101</v>
      </c>
      <c r="L28" s="97">
        <f t="shared" si="4"/>
        <v>-1899</v>
      </c>
    </row>
    <row r="29" spans="2:12" ht="13.5" thickBot="1">
      <c r="B29" s="36" t="s">
        <v>239</v>
      </c>
      <c r="C29" s="98"/>
      <c r="D29" s="96"/>
      <c r="E29" s="99"/>
      <c r="F29" s="97">
        <f>+F19+F28</f>
        <v>66253</v>
      </c>
      <c r="G29" s="97">
        <f aca="true" t="shared" si="5" ref="G29:L29">+G19+G28</f>
        <v>64000</v>
      </c>
      <c r="H29" s="97">
        <f t="shared" si="5"/>
        <v>91000</v>
      </c>
      <c r="I29" s="97">
        <f t="shared" si="5"/>
        <v>91000</v>
      </c>
      <c r="J29" s="97">
        <f t="shared" si="5"/>
        <v>32163</v>
      </c>
      <c r="K29" s="97">
        <f t="shared" si="5"/>
        <v>22778</v>
      </c>
      <c r="L29" s="97">
        <f t="shared" si="5"/>
        <v>-9385</v>
      </c>
    </row>
    <row r="30" spans="2:12" ht="13.5" thickBot="1">
      <c r="B30" s="44" t="s">
        <v>49</v>
      </c>
      <c r="C30" s="70"/>
      <c r="D30" s="101" t="s">
        <v>50</v>
      </c>
      <c r="E30" s="40"/>
      <c r="F30" s="80">
        <v>2287</v>
      </c>
      <c r="G30" s="42">
        <v>0</v>
      </c>
      <c r="H30" s="42">
        <v>0</v>
      </c>
      <c r="I30" s="42">
        <v>0</v>
      </c>
      <c r="J30" s="42">
        <v>467</v>
      </c>
      <c r="K30" s="42">
        <v>0</v>
      </c>
      <c r="L30" s="11">
        <f t="shared" si="0"/>
        <v>-467</v>
      </c>
    </row>
    <row r="31" spans="2:12" ht="13.5" thickBot="1">
      <c r="B31" s="57" t="s">
        <v>20</v>
      </c>
      <c r="C31" s="100"/>
      <c r="D31" s="199" t="s">
        <v>41</v>
      </c>
      <c r="E31" s="200"/>
      <c r="F31" s="13">
        <v>1114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1">
        <f t="shared" si="0"/>
        <v>0</v>
      </c>
    </row>
    <row r="32" spans="2:12" ht="13.5" customHeight="1" thickBot="1">
      <c r="B32" s="64" t="s">
        <v>83</v>
      </c>
      <c r="C32" s="70"/>
      <c r="D32" s="70"/>
      <c r="E32" s="45"/>
      <c r="F32" s="68">
        <f>+F19+F28+F30+F31</f>
        <v>69654</v>
      </c>
      <c r="G32" s="68">
        <f aca="true" t="shared" si="6" ref="G32:L32">+G19+G28+G30+G31</f>
        <v>64000</v>
      </c>
      <c r="H32" s="68">
        <f t="shared" si="6"/>
        <v>91000</v>
      </c>
      <c r="I32" s="68">
        <f t="shared" si="6"/>
        <v>91000</v>
      </c>
      <c r="J32" s="68">
        <f t="shared" si="6"/>
        <v>32630</v>
      </c>
      <c r="K32" s="68">
        <f t="shared" si="6"/>
        <v>22778</v>
      </c>
      <c r="L32" s="68">
        <f t="shared" si="6"/>
        <v>-9852</v>
      </c>
    </row>
    <row r="33" spans="2:11" ht="12.75">
      <c r="B33" s="201" t="s">
        <v>21</v>
      </c>
      <c r="C33" s="14" t="s">
        <v>8</v>
      </c>
      <c r="D33" s="15" t="s">
        <v>37</v>
      </c>
      <c r="E33" s="16"/>
      <c r="F33" s="204" t="s">
        <v>84</v>
      </c>
      <c r="G33" s="15" t="s">
        <v>8</v>
      </c>
      <c r="H33" s="102" t="s">
        <v>37</v>
      </c>
      <c r="I33" s="103"/>
      <c r="J33" s="30"/>
      <c r="K33" s="26"/>
    </row>
    <row r="34" spans="2:11" ht="12.75">
      <c r="B34" s="202"/>
      <c r="C34" s="14" t="s">
        <v>22</v>
      </c>
      <c r="D34" s="15"/>
      <c r="E34" s="16"/>
      <c r="F34" s="205"/>
      <c r="G34" s="15" t="s">
        <v>22</v>
      </c>
      <c r="H34" s="102"/>
      <c r="I34" s="103"/>
      <c r="J34" s="30"/>
      <c r="K34" s="26"/>
    </row>
    <row r="35" spans="2:11" ht="12.75">
      <c r="B35" s="203"/>
      <c r="C35" s="14" t="s">
        <v>23</v>
      </c>
      <c r="D35" s="17" t="s">
        <v>248</v>
      </c>
      <c r="E35" s="18"/>
      <c r="F35" s="206"/>
      <c r="G35" s="15" t="s">
        <v>23</v>
      </c>
      <c r="H35" s="17" t="s">
        <v>248</v>
      </c>
      <c r="I35" s="18"/>
      <c r="J35" s="16" t="s">
        <v>24</v>
      </c>
      <c r="K35" s="26"/>
    </row>
    <row r="36" ht="25.5" customHeight="1"/>
    <row r="37" spans="2:11" ht="12.75" customHeight="1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2:10" ht="12.75">
      <c r="B44" s="5"/>
      <c r="C44" s="5"/>
      <c r="D44" s="5"/>
      <c r="E44" s="5"/>
      <c r="F44" s="5"/>
      <c r="G44" s="5"/>
      <c r="H44" s="5"/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spans="2:10" ht="12.75">
      <c r="B46" s="5"/>
      <c r="C46" s="5"/>
      <c r="D46" s="5"/>
      <c r="E46" s="5"/>
      <c r="F46" s="5"/>
      <c r="G46" s="5"/>
      <c r="H46" s="5"/>
      <c r="I46" s="5"/>
      <c r="J46" s="5"/>
    </row>
    <row r="47" spans="2:10" ht="12.75">
      <c r="B47" s="5"/>
      <c r="C47" s="5"/>
      <c r="D47" s="5"/>
      <c r="E47" s="5"/>
      <c r="F47" s="5"/>
      <c r="G47" s="5"/>
      <c r="H47" s="5"/>
      <c r="I47" s="5"/>
      <c r="J47" s="5"/>
    </row>
    <row r="48" spans="2:10" ht="12.75">
      <c r="B48" s="5"/>
      <c r="C48" s="5"/>
      <c r="D48" s="5"/>
      <c r="E48" s="5"/>
      <c r="F48" s="5"/>
      <c r="G48" s="5"/>
      <c r="H48" s="5"/>
      <c r="I48" s="5"/>
      <c r="J48" s="5"/>
    </row>
    <row r="49" spans="2:10" ht="12.75">
      <c r="B49" s="5"/>
      <c r="C49" s="5"/>
      <c r="D49" s="5"/>
      <c r="E49" s="5"/>
      <c r="F49" s="5"/>
      <c r="G49" s="5"/>
      <c r="H49" s="5"/>
      <c r="I49" s="5"/>
      <c r="J49" s="5"/>
    </row>
    <row r="50" spans="2:10" ht="12.75">
      <c r="B50" s="5"/>
      <c r="C50" s="5"/>
      <c r="D50" s="5"/>
      <c r="E50" s="5"/>
      <c r="F50" s="5"/>
      <c r="G50" s="5"/>
      <c r="H50" s="5"/>
      <c r="I50" s="5"/>
      <c r="J50" s="5"/>
    </row>
    <row r="51" spans="2:10" ht="12.75">
      <c r="B51" s="5"/>
      <c r="C51" s="5"/>
      <c r="D51" s="5"/>
      <c r="E51" s="5"/>
      <c r="F51" s="5"/>
      <c r="G51" s="5"/>
      <c r="H51" s="5"/>
      <c r="I51" s="5"/>
      <c r="J51" s="5"/>
    </row>
    <row r="52" spans="2:10" ht="12.75">
      <c r="B52" s="5"/>
      <c r="C52" s="5"/>
      <c r="D52" s="5"/>
      <c r="E52" s="5"/>
      <c r="F52" s="5"/>
      <c r="G52" s="5"/>
      <c r="H52" s="5"/>
      <c r="I52" s="5"/>
      <c r="J52" s="5"/>
    </row>
    <row r="53" spans="2:10" ht="12.75">
      <c r="B53" s="5"/>
      <c r="C53" s="5"/>
      <c r="D53" s="5"/>
      <c r="E53" s="5"/>
      <c r="F53" s="5"/>
      <c r="G53" s="5"/>
      <c r="H53" s="5"/>
      <c r="I53" s="5"/>
      <c r="J53" s="5"/>
    </row>
    <row r="54" spans="2:10" ht="12.75">
      <c r="B54" s="5"/>
      <c r="C54" s="5"/>
      <c r="D54" s="5"/>
      <c r="E54" s="5"/>
      <c r="F54" s="5"/>
      <c r="G54" s="5"/>
      <c r="H54" s="5"/>
      <c r="I54" s="5"/>
      <c r="J54" s="5"/>
    </row>
    <row r="55" spans="2:10" ht="12.75">
      <c r="B55" s="5"/>
      <c r="C55" s="5"/>
      <c r="D55" s="5"/>
      <c r="E55" s="5"/>
      <c r="F55" s="5"/>
      <c r="G55" s="5"/>
      <c r="H55" s="5"/>
      <c r="I55" s="5"/>
      <c r="J55" s="5"/>
    </row>
    <row r="56" spans="2:10" ht="12.75">
      <c r="B56" s="5"/>
      <c r="C56" s="5"/>
      <c r="D56" s="5"/>
      <c r="E56" s="5"/>
      <c r="F56" s="5"/>
      <c r="G56" s="5"/>
      <c r="H56" s="5"/>
      <c r="I56" s="5"/>
      <c r="J56" s="5"/>
    </row>
    <row r="57" spans="2:10" ht="12.75">
      <c r="B57" s="5"/>
      <c r="C57" s="5"/>
      <c r="D57" s="5"/>
      <c r="E57" s="5"/>
      <c r="F57" s="5"/>
      <c r="G57" s="5"/>
      <c r="H57" s="5"/>
      <c r="I57" s="5"/>
      <c r="J57" s="5"/>
    </row>
    <row r="58" spans="2:10" ht="12.75">
      <c r="B58" s="5"/>
      <c r="C58" s="5"/>
      <c r="D58" s="5"/>
      <c r="E58" s="5"/>
      <c r="F58" s="5"/>
      <c r="G58" s="5"/>
      <c r="H58" s="5"/>
      <c r="I58" s="5"/>
      <c r="J58" s="5"/>
    </row>
    <row r="59" spans="2:10" ht="12.75">
      <c r="B59" s="5"/>
      <c r="C59" s="5"/>
      <c r="D59" s="5"/>
      <c r="E59" s="5"/>
      <c r="F59" s="5"/>
      <c r="G59" s="5"/>
      <c r="H59" s="5"/>
      <c r="I59" s="5"/>
      <c r="J59" s="5"/>
    </row>
    <row r="60" spans="2:10" ht="12.75">
      <c r="B60" s="5"/>
      <c r="C60" s="5"/>
      <c r="D60" s="5"/>
      <c r="E60" s="5"/>
      <c r="F60" s="5"/>
      <c r="G60" s="5"/>
      <c r="H60" s="5"/>
      <c r="I60" s="5"/>
      <c r="J60" s="5"/>
    </row>
    <row r="61" spans="2:10" ht="12.75">
      <c r="B61" s="5"/>
      <c r="C61" s="5"/>
      <c r="D61" s="5"/>
      <c r="E61" s="5"/>
      <c r="F61" s="5"/>
      <c r="G61" s="5"/>
      <c r="H61" s="5"/>
      <c r="I61" s="5"/>
      <c r="J61" s="5"/>
    </row>
    <row r="62" spans="2:10" ht="12.75">
      <c r="B62" s="5"/>
      <c r="C62" s="5"/>
      <c r="D62" s="5"/>
      <c r="E62" s="5"/>
      <c r="F62" s="5"/>
      <c r="G62" s="5"/>
      <c r="H62" s="5"/>
      <c r="I62" s="5"/>
      <c r="J62" s="5"/>
    </row>
    <row r="63" spans="2:10" ht="12.75">
      <c r="B63" s="5"/>
      <c r="C63" s="5"/>
      <c r="D63" s="5"/>
      <c r="E63" s="5"/>
      <c r="F63" s="5"/>
      <c r="G63" s="5"/>
      <c r="H63" s="5"/>
      <c r="I63" s="5"/>
      <c r="J63" s="5"/>
    </row>
    <row r="64" spans="2:10" ht="12.75">
      <c r="B64" s="5"/>
      <c r="C64" s="5"/>
      <c r="D64" s="5"/>
      <c r="E64" s="5"/>
      <c r="F64" s="5"/>
      <c r="G64" s="5"/>
      <c r="H64" s="5"/>
      <c r="I64" s="5"/>
      <c r="J64" s="5"/>
    </row>
    <row r="65" spans="2:10" ht="12.75">
      <c r="B65" s="5"/>
      <c r="C65" s="5"/>
      <c r="D65" s="5"/>
      <c r="E65" s="5"/>
      <c r="F65" s="5"/>
      <c r="G65" s="5"/>
      <c r="H65" s="5"/>
      <c r="I65" s="5"/>
      <c r="J65" s="5"/>
    </row>
    <row r="66" spans="2:10" ht="12.75">
      <c r="B66" s="5"/>
      <c r="C66" s="5"/>
      <c r="D66" s="5"/>
      <c r="E66" s="5"/>
      <c r="F66" s="5"/>
      <c r="G66" s="5"/>
      <c r="H66" s="5"/>
      <c r="I66" s="5"/>
      <c r="J66" s="5"/>
    </row>
  </sheetData>
  <sheetProtection/>
  <mergeCells count="16">
    <mergeCell ref="C5:H5"/>
    <mergeCell ref="C6:H6"/>
    <mergeCell ref="F7:L7"/>
    <mergeCell ref="C12:E12"/>
    <mergeCell ref="D31:E31"/>
    <mergeCell ref="B33:B35"/>
    <mergeCell ref="F33:F35"/>
    <mergeCell ref="C16:E16"/>
    <mergeCell ref="C17:E17"/>
    <mergeCell ref="C18:E18"/>
    <mergeCell ref="C24:E24"/>
    <mergeCell ref="C22:E22"/>
    <mergeCell ref="C20:E20"/>
    <mergeCell ref="C21:E21"/>
    <mergeCell ref="C25:E25"/>
    <mergeCell ref="C26:E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54"/>
  <sheetViews>
    <sheetView zoomScalePageLayoutView="0" workbookViewId="0" topLeftCell="A34">
      <selection activeCell="A39" sqref="A39:I54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25.00390625" style="0" customWidth="1"/>
    <col min="4" max="4" width="15.7109375" style="0" customWidth="1"/>
    <col min="5" max="5" width="8.57421875" style="0" customWidth="1"/>
    <col min="6" max="6" width="12.140625" style="0" customWidth="1"/>
    <col min="7" max="7" width="12.7109375" style="0" customWidth="1"/>
    <col min="8" max="8" width="8.28125" style="0" customWidth="1"/>
    <col min="9" max="9" width="11.421875" style="0" customWidth="1"/>
    <col min="10" max="10" width="10.28125" style="0" customWidth="1"/>
    <col min="11" max="11" width="9.140625" style="0" customWidth="1"/>
    <col min="12" max="12" width="10.57421875" style="0" customWidth="1"/>
    <col min="13" max="13" width="10.421875" style="0" customWidth="1"/>
    <col min="14" max="14" width="11.57421875" style="0" customWidth="1"/>
    <col min="15" max="15" width="13.140625" style="0" customWidth="1"/>
    <col min="16" max="16" width="13.28125" style="0" customWidth="1"/>
    <col min="17" max="17" width="8.8515625" style="0" customWidth="1"/>
    <col min="20" max="20" width="15.00390625" style="0" customWidth="1"/>
    <col min="22" max="22" width="17.421875" style="0" customWidth="1"/>
  </cols>
  <sheetData>
    <row r="3" ht="12.75">
      <c r="A3" s="1" t="s">
        <v>143</v>
      </c>
    </row>
    <row r="6" spans="1:5" ht="12.75">
      <c r="A6" s="37" t="s">
        <v>171</v>
      </c>
      <c r="B6" s="75"/>
      <c r="C6" s="77"/>
      <c r="D6" s="37" t="s">
        <v>107</v>
      </c>
      <c r="E6" s="37">
        <v>1055001</v>
      </c>
    </row>
    <row r="8" spans="1:5" ht="12.75">
      <c r="A8" s="37" t="s">
        <v>1</v>
      </c>
      <c r="B8" s="75" t="s">
        <v>172</v>
      </c>
      <c r="C8" s="77"/>
      <c r="D8" s="37" t="s">
        <v>108</v>
      </c>
      <c r="E8" s="37">
        <v>9820</v>
      </c>
    </row>
    <row r="10" spans="1:20" ht="12.75">
      <c r="A10" s="38"/>
      <c r="B10" s="85" t="s">
        <v>42</v>
      </c>
      <c r="C10" s="105"/>
      <c r="D10" s="38"/>
      <c r="E10" s="38"/>
      <c r="F10" s="38"/>
      <c r="G10" s="38" t="s">
        <v>109</v>
      </c>
      <c r="H10" s="38"/>
      <c r="I10" s="38"/>
      <c r="J10" s="38" t="s">
        <v>110</v>
      </c>
      <c r="K10" s="115"/>
      <c r="L10" s="38"/>
      <c r="M10" s="38" t="s">
        <v>111</v>
      </c>
      <c r="N10" s="38"/>
      <c r="O10" s="38"/>
      <c r="P10" s="38" t="s">
        <v>112</v>
      </c>
      <c r="Q10" s="85" t="s">
        <v>113</v>
      </c>
      <c r="R10" s="106"/>
      <c r="S10" s="105"/>
      <c r="T10" s="38" t="s">
        <v>27</v>
      </c>
    </row>
    <row r="11" spans="1:20" ht="12.75">
      <c r="A11" s="107"/>
      <c r="B11" s="111" t="s">
        <v>114</v>
      </c>
      <c r="C11" s="71"/>
      <c r="D11" s="112" t="s">
        <v>116</v>
      </c>
      <c r="E11" s="112" t="s">
        <v>118</v>
      </c>
      <c r="F11" s="112" t="s">
        <v>119</v>
      </c>
      <c r="G11" s="112" t="s">
        <v>122</v>
      </c>
      <c r="H11" s="112" t="s">
        <v>123</v>
      </c>
      <c r="I11" s="112" t="s">
        <v>125</v>
      </c>
      <c r="J11" s="111" t="s">
        <v>122</v>
      </c>
      <c r="K11" s="112" t="s">
        <v>128</v>
      </c>
      <c r="L11" s="112" t="s">
        <v>130</v>
      </c>
      <c r="M11" s="112" t="s">
        <v>122</v>
      </c>
      <c r="N11" s="112" t="s">
        <v>132</v>
      </c>
      <c r="O11" s="112" t="s">
        <v>135</v>
      </c>
      <c r="P11" s="112" t="s">
        <v>122</v>
      </c>
      <c r="Q11" s="107"/>
      <c r="R11" s="107"/>
      <c r="S11" s="107"/>
      <c r="T11" s="107"/>
    </row>
    <row r="12" spans="1:20" ht="12.75">
      <c r="A12" s="110" t="s">
        <v>0</v>
      </c>
      <c r="B12" s="74" t="s">
        <v>115</v>
      </c>
      <c r="C12" s="72"/>
      <c r="D12" s="110" t="s">
        <v>117</v>
      </c>
      <c r="E12" s="110" t="s">
        <v>120</v>
      </c>
      <c r="F12" s="110" t="s">
        <v>120</v>
      </c>
      <c r="G12" s="110" t="s">
        <v>120</v>
      </c>
      <c r="H12" s="110" t="s">
        <v>256</v>
      </c>
      <c r="I12" s="110" t="s">
        <v>256</v>
      </c>
      <c r="J12" s="74" t="s">
        <v>126</v>
      </c>
      <c r="K12" s="110" t="s">
        <v>129</v>
      </c>
      <c r="L12" s="110" t="s">
        <v>129</v>
      </c>
      <c r="M12" s="110" t="s">
        <v>126</v>
      </c>
      <c r="N12" s="110" t="s">
        <v>133</v>
      </c>
      <c r="O12" s="110" t="s">
        <v>133</v>
      </c>
      <c r="P12" s="110" t="s">
        <v>136</v>
      </c>
      <c r="Q12" s="110" t="s">
        <v>137</v>
      </c>
      <c r="R12" s="110" t="s">
        <v>138</v>
      </c>
      <c r="S12" s="110" t="s">
        <v>139</v>
      </c>
      <c r="T12" s="108"/>
    </row>
    <row r="13" spans="1:20" ht="12.75">
      <c r="A13" s="109"/>
      <c r="B13" s="116"/>
      <c r="C13" s="72"/>
      <c r="D13" s="109"/>
      <c r="E13" s="113" t="s">
        <v>121</v>
      </c>
      <c r="F13" s="113" t="s">
        <v>121</v>
      </c>
      <c r="G13" s="113" t="s">
        <v>121</v>
      </c>
      <c r="H13" s="113" t="s">
        <v>124</v>
      </c>
      <c r="I13" s="113" t="s">
        <v>124</v>
      </c>
      <c r="J13" s="114" t="s">
        <v>127</v>
      </c>
      <c r="K13" s="113" t="s">
        <v>253</v>
      </c>
      <c r="L13" s="113" t="s">
        <v>253</v>
      </c>
      <c r="M13" s="113" t="s">
        <v>131</v>
      </c>
      <c r="N13" s="113" t="s">
        <v>134</v>
      </c>
      <c r="O13" s="113" t="s">
        <v>254</v>
      </c>
      <c r="P13" s="113" t="s">
        <v>255</v>
      </c>
      <c r="Q13" s="109"/>
      <c r="R13" s="109"/>
      <c r="S13" s="109"/>
      <c r="T13" s="109"/>
    </row>
    <row r="14" spans="1:20" ht="12.75">
      <c r="A14" s="75" t="s">
        <v>173</v>
      </c>
      <c r="B14" s="117" t="s">
        <v>191</v>
      </c>
      <c r="C14" s="77"/>
      <c r="D14" s="152" t="s">
        <v>208</v>
      </c>
      <c r="E14" s="25">
        <v>24</v>
      </c>
      <c r="F14" s="25">
        <v>38464</v>
      </c>
      <c r="G14" s="154">
        <f>+F14/E14</f>
        <v>1602.6666666666667</v>
      </c>
      <c r="H14" s="25">
        <v>24</v>
      </c>
      <c r="I14" s="25">
        <v>39795</v>
      </c>
      <c r="J14" s="154">
        <f>+I14/H14</f>
        <v>1658.125</v>
      </c>
      <c r="K14" s="25">
        <v>27</v>
      </c>
      <c r="L14" s="25">
        <v>14804</v>
      </c>
      <c r="M14" s="154">
        <f>+L14/K14</f>
        <v>548.2962962962963</v>
      </c>
      <c r="N14" s="25">
        <v>24</v>
      </c>
      <c r="O14" s="25">
        <v>13618</v>
      </c>
      <c r="P14" s="154">
        <f>+O14/N14</f>
        <v>567.4166666666666</v>
      </c>
      <c r="Q14" s="154">
        <f>+P14-G14</f>
        <v>-1035.25</v>
      </c>
      <c r="R14" s="154">
        <f>+P14-J14</f>
        <v>-1090.7083333333335</v>
      </c>
      <c r="S14" s="154">
        <f>+P14-M14</f>
        <v>19.120370370370324</v>
      </c>
      <c r="T14" s="25"/>
    </row>
    <row r="15" spans="1:20" ht="12.75">
      <c r="A15" s="25" t="s">
        <v>174</v>
      </c>
      <c r="B15" s="117" t="s">
        <v>189</v>
      </c>
      <c r="C15" s="77"/>
      <c r="D15" s="37" t="s">
        <v>209</v>
      </c>
      <c r="E15" s="25">
        <v>1</v>
      </c>
      <c r="F15" s="25">
        <v>6000</v>
      </c>
      <c r="G15" s="154">
        <f>+F15/E15</f>
        <v>6000</v>
      </c>
      <c r="H15" s="25">
        <v>6</v>
      </c>
      <c r="I15" s="25">
        <v>1000</v>
      </c>
      <c r="J15" s="154">
        <f aca="true" t="shared" si="0" ref="J15:J29">+I15/H15</f>
        <v>166.66666666666666</v>
      </c>
      <c r="K15" s="25">
        <v>12</v>
      </c>
      <c r="L15" s="25">
        <v>1780</v>
      </c>
      <c r="M15" s="154">
        <f>+L15/K15</f>
        <v>148.33333333333334</v>
      </c>
      <c r="N15" s="25">
        <v>0</v>
      </c>
      <c r="O15" s="25">
        <v>0</v>
      </c>
      <c r="P15" s="154">
        <v>0</v>
      </c>
      <c r="Q15" s="154">
        <f aca="true" t="shared" si="1" ref="Q15:Q30">+P15-G15</f>
        <v>-6000</v>
      </c>
      <c r="R15" s="154">
        <f aca="true" t="shared" si="2" ref="R15:R30">+P15-J15</f>
        <v>-166.66666666666666</v>
      </c>
      <c r="S15" s="154">
        <f aca="true" t="shared" si="3" ref="S15:S30">+P15-M15</f>
        <v>-148.33333333333334</v>
      </c>
      <c r="T15" s="25"/>
    </row>
    <row r="16" spans="1:20" ht="12.75">
      <c r="A16" s="25" t="s">
        <v>175</v>
      </c>
      <c r="B16" s="117" t="s">
        <v>190</v>
      </c>
      <c r="C16" s="77"/>
      <c r="D16" s="37" t="s">
        <v>209</v>
      </c>
      <c r="E16" s="25">
        <v>31</v>
      </c>
      <c r="F16" s="25">
        <v>647</v>
      </c>
      <c r="G16" s="154">
        <f>+F16/E16</f>
        <v>20.870967741935484</v>
      </c>
      <c r="H16" s="25">
        <v>0</v>
      </c>
      <c r="I16" s="25">
        <v>0</v>
      </c>
      <c r="J16" s="154">
        <v>0</v>
      </c>
      <c r="K16" s="25">
        <v>8</v>
      </c>
      <c r="L16" s="25">
        <v>120</v>
      </c>
      <c r="M16" s="154">
        <f aca="true" t="shared" si="4" ref="M16:M31">+L16/K16</f>
        <v>15</v>
      </c>
      <c r="N16" s="25">
        <v>4</v>
      </c>
      <c r="O16" s="25">
        <v>57</v>
      </c>
      <c r="P16" s="154">
        <f>+O16/N16</f>
        <v>14.25</v>
      </c>
      <c r="Q16" s="154">
        <f t="shared" si="1"/>
        <v>-6.620967741935484</v>
      </c>
      <c r="R16" s="154">
        <f t="shared" si="2"/>
        <v>14.25</v>
      </c>
      <c r="S16" s="154">
        <f t="shared" si="3"/>
        <v>-0.75</v>
      </c>
      <c r="T16" s="25"/>
    </row>
    <row r="17" spans="1:20" ht="12.75">
      <c r="A17" s="25" t="s">
        <v>176</v>
      </c>
      <c r="B17" s="117" t="s">
        <v>231</v>
      </c>
      <c r="C17" s="77"/>
      <c r="D17" s="37" t="s">
        <v>233</v>
      </c>
      <c r="E17" s="25">
        <v>133</v>
      </c>
      <c r="F17" s="25">
        <v>1034</v>
      </c>
      <c r="G17" s="154">
        <f>+F17/E17</f>
        <v>7.774436090225564</v>
      </c>
      <c r="H17" s="25">
        <v>500</v>
      </c>
      <c r="I17" s="25">
        <v>500</v>
      </c>
      <c r="J17" s="154">
        <f t="shared" si="0"/>
        <v>1</v>
      </c>
      <c r="K17" s="25">
        <v>0</v>
      </c>
      <c r="L17" s="25">
        <v>0</v>
      </c>
      <c r="M17" s="154">
        <v>0</v>
      </c>
      <c r="N17" s="25">
        <v>0</v>
      </c>
      <c r="O17" s="25">
        <v>0</v>
      </c>
      <c r="P17" s="154">
        <v>0</v>
      </c>
      <c r="Q17" s="154">
        <f t="shared" si="1"/>
        <v>-7.774436090225564</v>
      </c>
      <c r="R17" s="154">
        <f t="shared" si="2"/>
        <v>-1</v>
      </c>
      <c r="S17" s="154">
        <f t="shared" si="3"/>
        <v>0</v>
      </c>
      <c r="T17" s="25"/>
    </row>
    <row r="18" spans="1:20" ht="12.75">
      <c r="A18" s="25" t="s">
        <v>177</v>
      </c>
      <c r="B18" s="117" t="s">
        <v>232</v>
      </c>
      <c r="C18" s="77"/>
      <c r="D18" s="37" t="s">
        <v>210</v>
      </c>
      <c r="E18" s="25">
        <v>265</v>
      </c>
      <c r="F18" s="25">
        <v>1113</v>
      </c>
      <c r="G18" s="154">
        <f>+F18/E18</f>
        <v>4.2</v>
      </c>
      <c r="H18" s="25">
        <v>1000</v>
      </c>
      <c r="I18" s="25">
        <v>1000</v>
      </c>
      <c r="J18" s="154">
        <f t="shared" si="0"/>
        <v>1</v>
      </c>
      <c r="K18" s="25">
        <v>0</v>
      </c>
      <c r="L18" s="25">
        <v>0</v>
      </c>
      <c r="M18" s="154">
        <v>0</v>
      </c>
      <c r="N18" s="25">
        <v>0</v>
      </c>
      <c r="O18" s="25">
        <v>0</v>
      </c>
      <c r="P18" s="154">
        <v>0</v>
      </c>
      <c r="Q18" s="154">
        <f t="shared" si="1"/>
        <v>-4.2</v>
      </c>
      <c r="R18" s="154">
        <f t="shared" si="2"/>
        <v>-1</v>
      </c>
      <c r="S18" s="154">
        <f t="shared" si="3"/>
        <v>0</v>
      </c>
      <c r="T18" s="25"/>
    </row>
    <row r="19" spans="1:20" ht="12.75">
      <c r="A19" s="25" t="s">
        <v>178</v>
      </c>
      <c r="B19" s="117" t="s">
        <v>192</v>
      </c>
      <c r="C19" s="77"/>
      <c r="D19" s="37" t="s">
        <v>211</v>
      </c>
      <c r="E19" s="25">
        <v>0</v>
      </c>
      <c r="F19" s="25">
        <v>0</v>
      </c>
      <c r="G19" s="154">
        <v>0</v>
      </c>
      <c r="H19" s="25">
        <v>0</v>
      </c>
      <c r="I19" s="25">
        <v>0</v>
      </c>
      <c r="J19" s="154">
        <v>0</v>
      </c>
      <c r="K19" s="25">
        <v>14</v>
      </c>
      <c r="L19" s="25">
        <v>0</v>
      </c>
      <c r="M19" s="154">
        <f t="shared" si="4"/>
        <v>0</v>
      </c>
      <c r="N19" s="25">
        <v>0</v>
      </c>
      <c r="O19" s="25">
        <v>0</v>
      </c>
      <c r="P19" s="154">
        <v>0</v>
      </c>
      <c r="Q19" s="154">
        <f t="shared" si="1"/>
        <v>0</v>
      </c>
      <c r="R19" s="154">
        <f t="shared" si="2"/>
        <v>0</v>
      </c>
      <c r="S19" s="154">
        <f t="shared" si="3"/>
        <v>0</v>
      </c>
      <c r="T19" s="25"/>
    </row>
    <row r="20" spans="1:20" ht="12.75">
      <c r="A20" s="25" t="s">
        <v>179</v>
      </c>
      <c r="B20" s="117" t="s">
        <v>193</v>
      </c>
      <c r="C20" s="77"/>
      <c r="D20" s="37" t="s">
        <v>208</v>
      </c>
      <c r="E20" s="25">
        <v>18</v>
      </c>
      <c r="F20" s="25">
        <v>11496</v>
      </c>
      <c r="G20" s="154">
        <f aca="true" t="shared" si="5" ref="G20:G29">+F20/E20</f>
        <v>638.6666666666666</v>
      </c>
      <c r="H20" s="25">
        <v>43</v>
      </c>
      <c r="I20" s="25">
        <v>11000</v>
      </c>
      <c r="J20" s="154">
        <f t="shared" si="0"/>
        <v>255.8139534883721</v>
      </c>
      <c r="K20" s="25">
        <v>43</v>
      </c>
      <c r="L20" s="25">
        <v>8600</v>
      </c>
      <c r="M20" s="154">
        <f t="shared" si="4"/>
        <v>200</v>
      </c>
      <c r="N20" s="25">
        <v>43</v>
      </c>
      <c r="O20" s="25">
        <v>8181</v>
      </c>
      <c r="P20" s="154">
        <f>+O20/N20</f>
        <v>190.25581395348837</v>
      </c>
      <c r="Q20" s="154">
        <f t="shared" si="1"/>
        <v>-448.41085271317826</v>
      </c>
      <c r="R20" s="154">
        <f t="shared" si="2"/>
        <v>-65.55813953488374</v>
      </c>
      <c r="S20" s="154">
        <f t="shared" si="3"/>
        <v>-9.74418604651163</v>
      </c>
      <c r="T20" s="25"/>
    </row>
    <row r="21" spans="1:20" ht="12.75">
      <c r="A21" s="25" t="s">
        <v>180</v>
      </c>
      <c r="B21" s="117" t="s">
        <v>194</v>
      </c>
      <c r="C21" s="77"/>
      <c r="D21" s="37" t="s">
        <v>212</v>
      </c>
      <c r="E21" s="25">
        <v>1622</v>
      </c>
      <c r="F21" s="25">
        <v>1662</v>
      </c>
      <c r="G21" s="154">
        <f t="shared" si="5"/>
        <v>1.024660912453761</v>
      </c>
      <c r="H21" s="25">
        <v>3402</v>
      </c>
      <c r="I21" s="25">
        <v>3402</v>
      </c>
      <c r="J21" s="154">
        <f t="shared" si="0"/>
        <v>1</v>
      </c>
      <c r="K21" s="25">
        <v>1429</v>
      </c>
      <c r="L21" s="25">
        <v>0</v>
      </c>
      <c r="M21" s="154">
        <f t="shared" si="4"/>
        <v>0</v>
      </c>
      <c r="N21" s="25">
        <v>0</v>
      </c>
      <c r="O21" s="25">
        <v>0</v>
      </c>
      <c r="P21" s="154">
        <v>0</v>
      </c>
      <c r="Q21" s="154">
        <f t="shared" si="1"/>
        <v>-1.024660912453761</v>
      </c>
      <c r="R21" s="154">
        <f t="shared" si="2"/>
        <v>-1</v>
      </c>
      <c r="S21" s="154">
        <f t="shared" si="3"/>
        <v>0</v>
      </c>
      <c r="T21" s="25"/>
    </row>
    <row r="22" spans="1:20" ht="12.75">
      <c r="A22" s="25" t="s">
        <v>181</v>
      </c>
      <c r="B22" s="117" t="s">
        <v>195</v>
      </c>
      <c r="C22" s="77"/>
      <c r="D22" s="37" t="s">
        <v>210</v>
      </c>
      <c r="E22" s="25">
        <v>460</v>
      </c>
      <c r="F22" s="25">
        <v>468</v>
      </c>
      <c r="G22" s="154">
        <f t="shared" si="5"/>
        <v>1.017391304347826</v>
      </c>
      <c r="H22" s="25">
        <v>720</v>
      </c>
      <c r="I22" s="25">
        <v>720</v>
      </c>
      <c r="J22" s="154">
        <f t="shared" si="0"/>
        <v>1</v>
      </c>
      <c r="K22" s="25">
        <v>56</v>
      </c>
      <c r="L22" s="25">
        <v>0</v>
      </c>
      <c r="M22" s="154">
        <f t="shared" si="4"/>
        <v>0</v>
      </c>
      <c r="N22" s="25">
        <v>0</v>
      </c>
      <c r="O22" s="25">
        <v>0</v>
      </c>
      <c r="P22" s="154">
        <v>0</v>
      </c>
      <c r="Q22" s="154">
        <f t="shared" si="1"/>
        <v>-1.017391304347826</v>
      </c>
      <c r="R22" s="154">
        <f t="shared" si="2"/>
        <v>-1</v>
      </c>
      <c r="S22" s="154">
        <f t="shared" si="3"/>
        <v>0</v>
      </c>
      <c r="T22" s="25"/>
    </row>
    <row r="23" spans="1:20" ht="12.75">
      <c r="A23" s="25" t="s">
        <v>182</v>
      </c>
      <c r="B23" s="117" t="s">
        <v>196</v>
      </c>
      <c r="C23" s="77"/>
      <c r="D23" s="37" t="s">
        <v>213</v>
      </c>
      <c r="E23" s="25">
        <v>0</v>
      </c>
      <c r="F23" s="25">
        <v>0</v>
      </c>
      <c r="G23" s="154">
        <v>0</v>
      </c>
      <c r="H23" s="25">
        <v>600</v>
      </c>
      <c r="I23" s="25">
        <v>600</v>
      </c>
      <c r="J23" s="154">
        <v>0</v>
      </c>
      <c r="K23" s="25">
        <v>0</v>
      </c>
      <c r="L23" s="25">
        <v>0</v>
      </c>
      <c r="M23" s="154">
        <v>0</v>
      </c>
      <c r="N23" s="25">
        <v>0</v>
      </c>
      <c r="O23" s="25">
        <v>0</v>
      </c>
      <c r="P23" s="154">
        <v>0</v>
      </c>
      <c r="Q23" s="154">
        <f t="shared" si="1"/>
        <v>0</v>
      </c>
      <c r="R23" s="154">
        <f t="shared" si="2"/>
        <v>0</v>
      </c>
      <c r="S23" s="154">
        <f t="shared" si="3"/>
        <v>0</v>
      </c>
      <c r="T23" s="25"/>
    </row>
    <row r="24" spans="1:20" ht="12.75">
      <c r="A24" s="25" t="s">
        <v>183</v>
      </c>
      <c r="B24" s="117" t="s">
        <v>197</v>
      </c>
      <c r="C24" s="77"/>
      <c r="D24" s="37" t="s">
        <v>214</v>
      </c>
      <c r="E24" s="25">
        <v>113</v>
      </c>
      <c r="F24" s="25">
        <v>225</v>
      </c>
      <c r="G24" s="154">
        <f t="shared" si="5"/>
        <v>1.991150442477876</v>
      </c>
      <c r="H24" s="25">
        <v>750</v>
      </c>
      <c r="I24" s="25">
        <v>750</v>
      </c>
      <c r="J24" s="154">
        <f t="shared" si="0"/>
        <v>1</v>
      </c>
      <c r="K24" s="25">
        <v>0</v>
      </c>
      <c r="L24" s="25">
        <v>0</v>
      </c>
      <c r="M24" s="154">
        <v>0</v>
      </c>
      <c r="N24" s="25">
        <v>0</v>
      </c>
      <c r="O24" s="25">
        <v>0</v>
      </c>
      <c r="P24" s="154">
        <v>0</v>
      </c>
      <c r="Q24" s="154">
        <f t="shared" si="1"/>
        <v>-1.991150442477876</v>
      </c>
      <c r="R24" s="154">
        <f t="shared" si="2"/>
        <v>-1</v>
      </c>
      <c r="S24" s="154">
        <f t="shared" si="3"/>
        <v>0</v>
      </c>
      <c r="T24" s="25"/>
    </row>
    <row r="25" spans="1:20" ht="12.75">
      <c r="A25" s="25" t="s">
        <v>184</v>
      </c>
      <c r="B25" s="117" t="s">
        <v>198</v>
      </c>
      <c r="C25" s="77"/>
      <c r="D25" s="37" t="s">
        <v>215</v>
      </c>
      <c r="E25" s="25">
        <v>6</v>
      </c>
      <c r="F25" s="25">
        <v>676</v>
      </c>
      <c r="G25" s="154">
        <f t="shared" si="5"/>
        <v>112.66666666666667</v>
      </c>
      <c r="H25" s="25">
        <v>8</v>
      </c>
      <c r="I25" s="25">
        <v>1088</v>
      </c>
      <c r="J25" s="154">
        <f t="shared" si="0"/>
        <v>136</v>
      </c>
      <c r="K25" s="25">
        <v>3</v>
      </c>
      <c r="L25" s="25">
        <v>360</v>
      </c>
      <c r="M25" s="154">
        <f t="shared" si="4"/>
        <v>120</v>
      </c>
      <c r="N25" s="25">
        <v>1</v>
      </c>
      <c r="O25" s="25">
        <v>120</v>
      </c>
      <c r="P25" s="154">
        <f>+O25/N25</f>
        <v>120</v>
      </c>
      <c r="Q25" s="154">
        <f t="shared" si="1"/>
        <v>7.333333333333329</v>
      </c>
      <c r="R25" s="154">
        <f t="shared" si="2"/>
        <v>-16</v>
      </c>
      <c r="S25" s="154">
        <f t="shared" si="3"/>
        <v>0</v>
      </c>
      <c r="T25" s="25"/>
    </row>
    <row r="26" spans="1:20" ht="12.75">
      <c r="A26" s="25" t="s">
        <v>185</v>
      </c>
      <c r="B26" s="117" t="s">
        <v>199</v>
      </c>
      <c r="C26" s="77"/>
      <c r="D26" s="37" t="s">
        <v>210</v>
      </c>
      <c r="E26" s="25">
        <v>251</v>
      </c>
      <c r="F26" s="25">
        <v>257</v>
      </c>
      <c r="G26" s="154">
        <f t="shared" si="5"/>
        <v>1.0239043824701195</v>
      </c>
      <c r="H26" s="25">
        <v>0</v>
      </c>
      <c r="I26" s="25">
        <v>0</v>
      </c>
      <c r="J26" s="154">
        <v>0</v>
      </c>
      <c r="K26" s="25">
        <v>0</v>
      </c>
      <c r="L26" s="25">
        <v>0</v>
      </c>
      <c r="M26" s="154">
        <v>0</v>
      </c>
      <c r="N26" s="25">
        <v>0</v>
      </c>
      <c r="O26" s="25">
        <v>0</v>
      </c>
      <c r="P26" s="154">
        <v>0</v>
      </c>
      <c r="Q26" s="154">
        <f t="shared" si="1"/>
        <v>-1.0239043824701195</v>
      </c>
      <c r="R26" s="154">
        <f t="shared" si="2"/>
        <v>0</v>
      </c>
      <c r="S26" s="154">
        <f t="shared" si="3"/>
        <v>0</v>
      </c>
      <c r="T26" s="25"/>
    </row>
    <row r="27" spans="1:20" ht="12.75">
      <c r="A27" s="25" t="s">
        <v>186</v>
      </c>
      <c r="B27" s="117" t="s">
        <v>200</v>
      </c>
      <c r="C27" s="77"/>
      <c r="D27" s="37" t="s">
        <v>216</v>
      </c>
      <c r="E27" s="25">
        <v>20</v>
      </c>
      <c r="F27" s="25">
        <v>2036</v>
      </c>
      <c r="G27" s="154">
        <f t="shared" si="5"/>
        <v>101.8</v>
      </c>
      <c r="H27" s="25">
        <v>15</v>
      </c>
      <c r="I27" s="25">
        <v>2100</v>
      </c>
      <c r="J27" s="154">
        <f t="shared" si="0"/>
        <v>140</v>
      </c>
      <c r="K27" s="25">
        <v>45</v>
      </c>
      <c r="L27" s="25">
        <v>6191</v>
      </c>
      <c r="M27" s="154">
        <f t="shared" si="4"/>
        <v>137.57777777777778</v>
      </c>
      <c r="N27" s="25">
        <v>4</v>
      </c>
      <c r="O27" s="25">
        <v>550</v>
      </c>
      <c r="P27" s="154">
        <f>+O27/N27</f>
        <v>137.5</v>
      </c>
      <c r="Q27" s="154">
        <f t="shared" si="1"/>
        <v>35.7</v>
      </c>
      <c r="R27" s="154">
        <f t="shared" si="2"/>
        <v>-2.5</v>
      </c>
      <c r="S27" s="154">
        <f t="shared" si="3"/>
        <v>-0.07777777777778283</v>
      </c>
      <c r="T27" s="25"/>
    </row>
    <row r="28" spans="1:20" ht="12.75">
      <c r="A28" s="25" t="s">
        <v>187</v>
      </c>
      <c r="B28" s="117" t="s">
        <v>201</v>
      </c>
      <c r="C28" s="77"/>
      <c r="D28" s="37" t="s">
        <v>209</v>
      </c>
      <c r="E28" s="25">
        <v>5</v>
      </c>
      <c r="F28" s="25">
        <v>131</v>
      </c>
      <c r="G28" s="154">
        <f t="shared" si="5"/>
        <v>26.2</v>
      </c>
      <c r="H28" s="25">
        <v>0</v>
      </c>
      <c r="I28" s="25">
        <v>0</v>
      </c>
      <c r="J28" s="154">
        <v>0</v>
      </c>
      <c r="K28" s="25">
        <v>5</v>
      </c>
      <c r="L28" s="25">
        <v>50</v>
      </c>
      <c r="M28" s="154">
        <f t="shared" si="4"/>
        <v>10</v>
      </c>
      <c r="N28" s="25">
        <v>5</v>
      </c>
      <c r="O28" s="25">
        <v>44</v>
      </c>
      <c r="P28" s="154">
        <f>+O28/N28</f>
        <v>8.8</v>
      </c>
      <c r="Q28" s="154">
        <f t="shared" si="1"/>
        <v>-17.4</v>
      </c>
      <c r="R28" s="154">
        <f t="shared" si="2"/>
        <v>8.8</v>
      </c>
      <c r="S28" s="154">
        <f t="shared" si="3"/>
        <v>-1.1999999999999993</v>
      </c>
      <c r="T28" s="25"/>
    </row>
    <row r="29" spans="1:20" ht="12.75">
      <c r="A29" s="25" t="s">
        <v>188</v>
      </c>
      <c r="B29" s="117" t="s">
        <v>202</v>
      </c>
      <c r="C29" s="77"/>
      <c r="D29" s="37" t="s">
        <v>208</v>
      </c>
      <c r="E29" s="25">
        <v>6</v>
      </c>
      <c r="F29" s="25">
        <v>2045</v>
      </c>
      <c r="G29" s="154">
        <f t="shared" si="5"/>
        <v>340.8333333333333</v>
      </c>
      <c r="H29" s="25">
        <v>6</v>
      </c>
      <c r="I29" s="25">
        <v>2045</v>
      </c>
      <c r="J29" s="154">
        <f t="shared" si="0"/>
        <v>340.8333333333333</v>
      </c>
      <c r="K29" s="25">
        <v>0.61</v>
      </c>
      <c r="L29" s="25">
        <v>208</v>
      </c>
      <c r="M29" s="154">
        <f t="shared" si="4"/>
        <v>340.9836065573771</v>
      </c>
      <c r="N29" s="25">
        <v>0.61</v>
      </c>
      <c r="O29" s="25">
        <v>208</v>
      </c>
      <c r="P29" s="154">
        <f>+O29/N29</f>
        <v>340.9836065573771</v>
      </c>
      <c r="Q29" s="154">
        <f t="shared" si="1"/>
        <v>0.1502732240437581</v>
      </c>
      <c r="R29" s="154">
        <f t="shared" si="2"/>
        <v>0.1502732240437581</v>
      </c>
      <c r="S29" s="154">
        <f t="shared" si="3"/>
        <v>0</v>
      </c>
      <c r="T29" s="25"/>
    </row>
    <row r="30" spans="1:20" ht="12.75">
      <c r="A30" s="159" t="s">
        <v>229</v>
      </c>
      <c r="B30" s="117" t="s">
        <v>203</v>
      </c>
      <c r="C30" s="77"/>
      <c r="D30" s="37" t="s">
        <v>208</v>
      </c>
      <c r="E30" s="25">
        <v>0</v>
      </c>
      <c r="F30" s="25">
        <v>0</v>
      </c>
      <c r="G30" s="154">
        <v>0</v>
      </c>
      <c r="H30" s="25">
        <v>0</v>
      </c>
      <c r="I30" s="25">
        <v>0</v>
      </c>
      <c r="J30" s="154">
        <v>0</v>
      </c>
      <c r="K30" s="25">
        <v>0</v>
      </c>
      <c r="L30" s="25">
        <v>0</v>
      </c>
      <c r="M30" s="154">
        <v>0</v>
      </c>
      <c r="N30" s="25">
        <v>0</v>
      </c>
      <c r="O30" s="25">
        <v>0</v>
      </c>
      <c r="P30" s="154">
        <v>0</v>
      </c>
      <c r="Q30" s="154">
        <f t="shared" si="1"/>
        <v>0</v>
      </c>
      <c r="R30" s="154">
        <f t="shared" si="2"/>
        <v>0</v>
      </c>
      <c r="S30" s="154">
        <f t="shared" si="3"/>
        <v>0</v>
      </c>
      <c r="T30" s="25"/>
    </row>
    <row r="31" spans="1:20" ht="12.75">
      <c r="A31" s="159" t="s">
        <v>249</v>
      </c>
      <c r="B31" s="117" t="s">
        <v>244</v>
      </c>
      <c r="C31" s="77"/>
      <c r="D31" s="37" t="s">
        <v>208</v>
      </c>
      <c r="E31" s="25">
        <v>0</v>
      </c>
      <c r="F31" s="25">
        <v>0</v>
      </c>
      <c r="G31" s="154">
        <v>0</v>
      </c>
      <c r="H31" s="25">
        <v>0</v>
      </c>
      <c r="I31" s="25">
        <v>0</v>
      </c>
      <c r="J31" s="154">
        <v>0</v>
      </c>
      <c r="K31" s="25">
        <v>1</v>
      </c>
      <c r="L31" s="25">
        <v>50</v>
      </c>
      <c r="M31" s="154">
        <f t="shared" si="4"/>
        <v>50</v>
      </c>
      <c r="N31" s="25">
        <v>0</v>
      </c>
      <c r="O31" s="25">
        <v>0</v>
      </c>
      <c r="P31" s="154">
        <v>0</v>
      </c>
      <c r="Q31" s="154">
        <f>+P31-G31</f>
        <v>0</v>
      </c>
      <c r="R31" s="154">
        <f>+P31-J31</f>
        <v>0</v>
      </c>
      <c r="S31" s="154">
        <f>+P31-M31</f>
        <v>-50</v>
      </c>
      <c r="T31" s="25"/>
    </row>
    <row r="32" spans="1:20" ht="12.75">
      <c r="A32" s="25"/>
      <c r="B32" s="153" t="s">
        <v>39</v>
      </c>
      <c r="C32" s="105"/>
      <c r="D32" s="38"/>
      <c r="E32" s="38"/>
      <c r="F32" s="38">
        <f>SUM(F14:F31)</f>
        <v>66254</v>
      </c>
      <c r="G32" s="155"/>
      <c r="H32" s="38"/>
      <c r="I32" s="38">
        <f>SUM(I14:I31)</f>
        <v>64000</v>
      </c>
      <c r="J32" s="155"/>
      <c r="K32" s="38"/>
      <c r="L32" s="38">
        <f>SUM(L14:L31)</f>
        <v>32163</v>
      </c>
      <c r="M32" s="38"/>
      <c r="N32" s="38"/>
      <c r="O32" s="38">
        <f>SUM(O14:O31)</f>
        <v>22778</v>
      </c>
      <c r="P32" s="155"/>
      <c r="Q32" s="155"/>
      <c r="R32" s="155"/>
      <c r="S32" s="155"/>
      <c r="T32" s="38"/>
    </row>
    <row r="40" ht="12.75">
      <c r="A40" s="33" t="s">
        <v>142</v>
      </c>
    </row>
    <row r="41" spans="1:7" ht="12.75">
      <c r="A41" s="107"/>
      <c r="B41" s="111" t="s">
        <v>114</v>
      </c>
      <c r="C41" s="71"/>
      <c r="D41" s="112" t="s">
        <v>116</v>
      </c>
      <c r="E41" s="112" t="s">
        <v>118</v>
      </c>
      <c r="F41" s="112" t="s">
        <v>140</v>
      </c>
      <c r="G41" s="107"/>
    </row>
    <row r="42" spans="1:7" ht="12.75">
      <c r="A42" s="110" t="s">
        <v>0</v>
      </c>
      <c r="B42" s="74" t="s">
        <v>115</v>
      </c>
      <c r="C42" s="72"/>
      <c r="D42" s="110" t="s">
        <v>117</v>
      </c>
      <c r="E42" s="110" t="s">
        <v>30</v>
      </c>
      <c r="F42" s="110" t="s">
        <v>141</v>
      </c>
      <c r="G42" s="110" t="s">
        <v>27</v>
      </c>
    </row>
    <row r="43" spans="1:7" ht="12.75">
      <c r="A43" s="109"/>
      <c r="B43" s="116"/>
      <c r="C43" s="72"/>
      <c r="D43" s="109"/>
      <c r="E43" s="113" t="s">
        <v>217</v>
      </c>
      <c r="F43" s="113" t="s">
        <v>65</v>
      </c>
      <c r="G43" s="109"/>
    </row>
    <row r="44" spans="1:7" ht="12.75">
      <c r="A44" s="156" t="s">
        <v>173</v>
      </c>
      <c r="B44" s="117" t="s">
        <v>218</v>
      </c>
      <c r="C44" s="158"/>
      <c r="D44" s="160" t="s">
        <v>219</v>
      </c>
      <c r="E44" s="160">
        <v>0</v>
      </c>
      <c r="F44" s="160">
        <v>0</v>
      </c>
      <c r="G44" s="161"/>
    </row>
    <row r="45" spans="1:7" ht="12.75">
      <c r="A45" s="37" t="s">
        <v>185</v>
      </c>
      <c r="B45" s="157" t="s">
        <v>200</v>
      </c>
      <c r="C45" s="73"/>
      <c r="D45" s="158" t="s">
        <v>216</v>
      </c>
      <c r="E45" s="161">
        <v>0</v>
      </c>
      <c r="F45" s="161">
        <v>0</v>
      </c>
      <c r="G45" s="161"/>
    </row>
    <row r="46" spans="1:7" ht="12.75">
      <c r="A46" s="37"/>
      <c r="B46" s="162" t="s">
        <v>234</v>
      </c>
      <c r="C46" s="73"/>
      <c r="D46" s="152"/>
      <c r="E46" s="25"/>
      <c r="F46" s="38">
        <f>SUM(F44:F45)</f>
        <v>0</v>
      </c>
      <c r="G46" s="25"/>
    </row>
    <row r="47" spans="1:7" ht="12.75">
      <c r="A47" s="37"/>
      <c r="B47" s="164" t="s">
        <v>41</v>
      </c>
      <c r="C47" s="165"/>
      <c r="D47" s="166"/>
      <c r="E47" s="163"/>
      <c r="F47" s="163">
        <v>0</v>
      </c>
      <c r="G47" s="25"/>
    </row>
    <row r="48" spans="1:7" ht="12.75">
      <c r="A48" s="25"/>
      <c r="B48" s="85" t="s">
        <v>39</v>
      </c>
      <c r="C48" s="105"/>
      <c r="D48" s="38"/>
      <c r="E48" s="38"/>
      <c r="F48" s="38">
        <f>SUM(F46:F47)</f>
        <v>0</v>
      </c>
      <c r="G48" s="38"/>
    </row>
    <row r="49" ht="30.75" customHeight="1"/>
    <row r="50" spans="1:6" ht="12.75">
      <c r="A50" s="85"/>
      <c r="B50" s="106" t="s">
        <v>238</v>
      </c>
      <c r="C50" s="106"/>
      <c r="D50" s="106"/>
      <c r="E50" s="105"/>
      <c r="F50" s="105">
        <f>+F48+O32</f>
        <v>22778</v>
      </c>
    </row>
    <row r="51" ht="12.75" customHeight="1"/>
    <row r="52" spans="1:9" ht="19.5" customHeight="1">
      <c r="A52" s="48" t="s">
        <v>21</v>
      </c>
      <c r="B52" s="14" t="s">
        <v>8</v>
      </c>
      <c r="C52" s="15" t="s">
        <v>37</v>
      </c>
      <c r="D52" s="16"/>
      <c r="E52" s="51" t="s">
        <v>84</v>
      </c>
      <c r="F52" s="15" t="s">
        <v>8</v>
      </c>
      <c r="G52" s="102" t="s">
        <v>37</v>
      </c>
      <c r="H52" s="103"/>
      <c r="I52" s="30"/>
    </row>
    <row r="53" spans="1:9" ht="12.75">
      <c r="A53" s="49"/>
      <c r="B53" s="14" t="s">
        <v>22</v>
      </c>
      <c r="C53" s="15"/>
      <c r="D53" s="16"/>
      <c r="E53" s="52"/>
      <c r="F53" s="15" t="s">
        <v>22</v>
      </c>
      <c r="G53" s="102"/>
      <c r="H53" s="103"/>
      <c r="I53" s="30"/>
    </row>
    <row r="54" spans="1:9" ht="12.75">
      <c r="A54" s="50"/>
      <c r="B54" s="14" t="s">
        <v>23</v>
      </c>
      <c r="C54" s="17" t="s">
        <v>248</v>
      </c>
      <c r="D54" s="18"/>
      <c r="E54" s="53"/>
      <c r="F54" s="15" t="s">
        <v>23</v>
      </c>
      <c r="G54" s="17" t="s">
        <v>248</v>
      </c>
      <c r="H54" s="18"/>
      <c r="I54" s="16" t="s">
        <v>24</v>
      </c>
    </row>
    <row r="59" ht="12.75" customHeight="1"/>
    <row r="66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6">
      <selection activeCell="A1" sqref="A1:R42"/>
    </sheetView>
  </sheetViews>
  <sheetFormatPr defaultColWidth="9.140625" defaultRowHeight="12.75"/>
  <cols>
    <col min="1" max="1" width="9.421875" style="0" customWidth="1"/>
    <col min="2" max="2" width="4.28125" style="0" customWidth="1"/>
    <col min="3" max="3" width="6.421875" style="0" customWidth="1"/>
    <col min="4" max="4" width="5.7109375" style="0" customWidth="1"/>
    <col min="5" max="5" width="3.7109375" style="0" hidden="1" customWidth="1"/>
    <col min="6" max="6" width="5.57421875" style="0" customWidth="1"/>
    <col min="7" max="7" width="6.28125" style="0" customWidth="1"/>
    <col min="8" max="8" width="4.7109375" style="0" customWidth="1"/>
    <col min="9" max="9" width="4.28125" style="0" customWidth="1"/>
    <col min="10" max="10" width="5.421875" style="0" customWidth="1"/>
    <col min="11" max="11" width="21.140625" style="0" customWidth="1"/>
    <col min="12" max="12" width="7.7109375" style="0" customWidth="1"/>
    <col min="13" max="13" width="8.7109375" style="0" customWidth="1"/>
    <col min="14" max="14" width="7.57421875" style="0" customWidth="1"/>
    <col min="15" max="15" width="7.7109375" style="0" customWidth="1"/>
    <col min="16" max="16" width="10.421875" style="0" customWidth="1"/>
    <col min="17" max="17" width="11.7109375" style="0" customWidth="1"/>
    <col min="18" max="18" width="4.8515625" style="0" customWidth="1"/>
    <col min="19" max="19" width="11.7109375" style="0" customWidth="1"/>
  </cols>
  <sheetData>
    <row r="1" spans="1:19" ht="12.75">
      <c r="A1" s="167" t="s">
        <v>144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5:19" ht="12.75">
      <c r="E2" s="168"/>
      <c r="F2" s="168"/>
      <c r="G2" s="168"/>
      <c r="H2" s="168"/>
      <c r="I2" s="168"/>
      <c r="J2" s="168"/>
      <c r="K2" s="168"/>
      <c r="L2" s="168"/>
      <c r="M2" s="167" t="s">
        <v>257</v>
      </c>
      <c r="N2" s="167"/>
      <c r="O2" s="167"/>
      <c r="P2" s="167"/>
      <c r="Q2" s="168"/>
      <c r="R2" s="168"/>
      <c r="S2" s="168"/>
    </row>
    <row r="3" spans="1:19" ht="12.75">
      <c r="A3" s="169" t="s">
        <v>28</v>
      </c>
      <c r="B3" s="102"/>
      <c r="C3" s="103"/>
      <c r="D3" s="103"/>
      <c r="E3" s="103"/>
      <c r="F3" s="103"/>
      <c r="G3" s="103"/>
      <c r="H3" s="103"/>
      <c r="I3" s="30"/>
      <c r="J3" s="102" t="s">
        <v>147</v>
      </c>
      <c r="K3" s="102"/>
      <c r="L3" s="103"/>
      <c r="M3" s="103"/>
      <c r="N3" s="103"/>
      <c r="O3" s="103"/>
      <c r="P3" s="30"/>
      <c r="Q3" s="103"/>
      <c r="R3" s="30"/>
      <c r="S3" s="168"/>
    </row>
    <row r="4" spans="1:19" ht="12.75">
      <c r="A4" s="170" t="s">
        <v>145</v>
      </c>
      <c r="B4" s="171">
        <v>9820</v>
      </c>
      <c r="C4" s="54"/>
      <c r="D4" s="54"/>
      <c r="E4" s="54"/>
      <c r="F4" s="54"/>
      <c r="G4" s="54"/>
      <c r="H4" s="54"/>
      <c r="I4" s="172"/>
      <c r="J4" s="171" t="s">
        <v>148</v>
      </c>
      <c r="L4" s="171" t="s">
        <v>172</v>
      </c>
      <c r="M4" s="54"/>
      <c r="N4" s="54"/>
      <c r="O4" s="54"/>
      <c r="P4" s="172"/>
      <c r="Q4" s="54" t="s">
        <v>27</v>
      </c>
      <c r="R4" s="172"/>
      <c r="S4" s="168"/>
    </row>
    <row r="5" spans="1:19" ht="12.75" customHeight="1">
      <c r="A5" s="169" t="s">
        <v>146</v>
      </c>
      <c r="B5" s="207" t="s">
        <v>204</v>
      </c>
      <c r="C5" s="208"/>
      <c r="D5" s="208"/>
      <c r="E5" s="208"/>
      <c r="F5" s="208"/>
      <c r="G5" s="208"/>
      <c r="H5" s="208"/>
      <c r="I5" s="209"/>
      <c r="J5" s="169"/>
      <c r="K5" s="102"/>
      <c r="L5" s="103"/>
      <c r="M5" s="103"/>
      <c r="N5" s="103"/>
      <c r="O5" s="103"/>
      <c r="P5" s="30"/>
      <c r="Q5" s="103"/>
      <c r="R5" s="30"/>
      <c r="S5" s="168"/>
    </row>
    <row r="6" spans="1:19" ht="12.75" customHeight="1">
      <c r="A6" s="170"/>
      <c r="B6" s="210"/>
      <c r="C6" s="211"/>
      <c r="D6" s="211"/>
      <c r="E6" s="211"/>
      <c r="F6" s="211"/>
      <c r="G6" s="211"/>
      <c r="H6" s="211"/>
      <c r="I6" s="212"/>
      <c r="J6" s="170"/>
      <c r="K6" s="171"/>
      <c r="L6" s="54"/>
      <c r="M6" s="54"/>
      <c r="N6" s="54"/>
      <c r="O6" s="54"/>
      <c r="P6" s="172"/>
      <c r="Q6" s="54"/>
      <c r="R6" s="172"/>
      <c r="S6" s="168"/>
    </row>
    <row r="7" spans="1:19" ht="42.75" customHeight="1">
      <c r="A7" s="168"/>
      <c r="B7" s="213"/>
      <c r="C7" s="214"/>
      <c r="D7" s="214"/>
      <c r="E7" s="214"/>
      <c r="F7" s="214"/>
      <c r="G7" s="214"/>
      <c r="H7" s="214"/>
      <c r="I7" s="215"/>
      <c r="J7" s="173"/>
      <c r="K7" s="171"/>
      <c r="L7" s="54"/>
      <c r="M7" s="54"/>
      <c r="N7" s="54"/>
      <c r="O7" s="54"/>
      <c r="P7" s="172"/>
      <c r="Q7" s="174"/>
      <c r="R7" s="18"/>
      <c r="S7" s="168"/>
    </row>
    <row r="8" spans="1:19" ht="14.25" customHeight="1">
      <c r="A8" s="173"/>
      <c r="B8" s="15"/>
      <c r="C8" s="39"/>
      <c r="D8" s="39"/>
      <c r="E8" s="39"/>
      <c r="F8" s="39"/>
      <c r="G8" s="39"/>
      <c r="H8" s="39"/>
      <c r="I8" s="16"/>
      <c r="J8" s="15"/>
      <c r="K8" s="15"/>
      <c r="L8" s="39" t="s">
        <v>153</v>
      </c>
      <c r="M8" s="39"/>
      <c r="N8" s="39"/>
      <c r="O8" s="39"/>
      <c r="P8" s="16"/>
      <c r="Q8" s="39"/>
      <c r="R8" s="16"/>
      <c r="S8" s="168"/>
    </row>
    <row r="9" spans="1:19" ht="12.75" customHeight="1">
      <c r="A9" s="102"/>
      <c r="B9" s="103"/>
      <c r="C9" s="103"/>
      <c r="D9" s="103"/>
      <c r="E9" s="103"/>
      <c r="F9" s="103"/>
      <c r="G9" s="103"/>
      <c r="H9" s="103"/>
      <c r="I9" s="30"/>
      <c r="J9" s="169" t="s">
        <v>150</v>
      </c>
      <c r="K9" s="169" t="s">
        <v>152</v>
      </c>
      <c r="L9" s="169" t="s">
        <v>154</v>
      </c>
      <c r="M9" s="169" t="s">
        <v>161</v>
      </c>
      <c r="N9" s="169" t="s">
        <v>163</v>
      </c>
      <c r="O9" s="169" t="s">
        <v>154</v>
      </c>
      <c r="P9" s="169" t="s">
        <v>158</v>
      </c>
      <c r="Q9" s="102"/>
      <c r="R9" s="30"/>
      <c r="S9" s="168"/>
    </row>
    <row r="10" spans="1:19" ht="12.75" customHeight="1">
      <c r="A10" s="171"/>
      <c r="B10" s="54" t="s">
        <v>149</v>
      </c>
      <c r="C10" s="54"/>
      <c r="D10" s="54"/>
      <c r="E10" s="54"/>
      <c r="F10" s="54"/>
      <c r="G10" s="54"/>
      <c r="H10" s="54"/>
      <c r="I10" s="172"/>
      <c r="J10" s="170" t="s">
        <v>151</v>
      </c>
      <c r="K10" s="170" t="s">
        <v>160</v>
      </c>
      <c r="L10" s="170" t="s">
        <v>155</v>
      </c>
      <c r="M10" s="170" t="s">
        <v>162</v>
      </c>
      <c r="N10" s="170" t="s">
        <v>164</v>
      </c>
      <c r="O10" s="170" t="s">
        <v>165</v>
      </c>
      <c r="P10" s="170" t="s">
        <v>157</v>
      </c>
      <c r="Q10" s="171"/>
      <c r="R10" s="172"/>
      <c r="S10" s="168"/>
    </row>
    <row r="11" spans="1:19" ht="12.75" customHeight="1">
      <c r="A11" s="17"/>
      <c r="B11" s="174"/>
      <c r="C11" s="174"/>
      <c r="D11" s="174"/>
      <c r="E11" s="174"/>
      <c r="F11" s="174"/>
      <c r="G11" s="174"/>
      <c r="H11" s="174"/>
      <c r="I11" s="18"/>
      <c r="J11" s="173" t="s">
        <v>115</v>
      </c>
      <c r="K11" s="173" t="s">
        <v>115</v>
      </c>
      <c r="L11" s="173" t="s">
        <v>156</v>
      </c>
      <c r="M11" s="173" t="s">
        <v>166</v>
      </c>
      <c r="N11" s="173" t="s">
        <v>166</v>
      </c>
      <c r="O11" s="173" t="s">
        <v>166</v>
      </c>
      <c r="P11" s="173" t="s">
        <v>159</v>
      </c>
      <c r="Q11" s="171"/>
      <c r="R11" s="172"/>
      <c r="S11" s="168"/>
    </row>
    <row r="12" spans="1:19" ht="12.75" customHeight="1">
      <c r="A12" s="169" t="s">
        <v>167</v>
      </c>
      <c r="B12" s="207" t="s">
        <v>205</v>
      </c>
      <c r="C12" s="208"/>
      <c r="D12" s="208"/>
      <c r="E12" s="208"/>
      <c r="F12" s="208"/>
      <c r="G12" s="208"/>
      <c r="H12" s="208"/>
      <c r="I12" s="209"/>
      <c r="J12" s="14" t="s">
        <v>173</v>
      </c>
      <c r="K12" s="14" t="s">
        <v>191</v>
      </c>
      <c r="L12" s="14">
        <v>38464</v>
      </c>
      <c r="M12" s="14">
        <v>39840</v>
      </c>
      <c r="N12" s="14">
        <v>14804</v>
      </c>
      <c r="O12" s="14">
        <v>13618</v>
      </c>
      <c r="P12" s="175">
        <f>+O12/N12*100</f>
        <v>91.9886517157525</v>
      </c>
      <c r="Q12" s="102"/>
      <c r="R12" s="30"/>
      <c r="S12" s="168"/>
    </row>
    <row r="13" spans="1:19" ht="12.75">
      <c r="A13" s="170"/>
      <c r="B13" s="210"/>
      <c r="C13" s="211"/>
      <c r="D13" s="211"/>
      <c r="E13" s="211"/>
      <c r="F13" s="211"/>
      <c r="G13" s="211"/>
      <c r="H13" s="211"/>
      <c r="I13" s="212"/>
      <c r="J13" s="14" t="s">
        <v>174</v>
      </c>
      <c r="K13" s="14" t="s">
        <v>220</v>
      </c>
      <c r="L13" s="14">
        <v>6000</v>
      </c>
      <c r="M13" s="14">
        <v>1000</v>
      </c>
      <c r="N13" s="14">
        <v>1780</v>
      </c>
      <c r="O13" s="14">
        <v>0</v>
      </c>
      <c r="P13" s="175">
        <f aca="true" t="shared" si="0" ref="P13:P36">+O13/N13*100</f>
        <v>0</v>
      </c>
      <c r="Q13" s="171" t="s">
        <v>251</v>
      </c>
      <c r="R13" s="172"/>
      <c r="S13" s="168"/>
    </row>
    <row r="14" spans="1:19" ht="12.75" customHeight="1">
      <c r="A14" s="170"/>
      <c r="B14" s="210"/>
      <c r="C14" s="211"/>
      <c r="D14" s="211"/>
      <c r="E14" s="211"/>
      <c r="F14" s="211"/>
      <c r="G14" s="211"/>
      <c r="H14" s="211"/>
      <c r="I14" s="212"/>
      <c r="J14" s="14" t="s">
        <v>175</v>
      </c>
      <c r="K14" s="14" t="s">
        <v>190</v>
      </c>
      <c r="L14" s="14">
        <v>647</v>
      </c>
      <c r="M14" s="14">
        <v>0</v>
      </c>
      <c r="N14" s="14">
        <v>120</v>
      </c>
      <c r="O14" s="14">
        <v>57</v>
      </c>
      <c r="P14" s="175">
        <f t="shared" si="0"/>
        <v>47.5</v>
      </c>
      <c r="Q14" s="171"/>
      <c r="R14" s="172"/>
      <c r="S14" s="168"/>
    </row>
    <row r="15" spans="1:19" ht="27" customHeight="1">
      <c r="A15" s="173"/>
      <c r="B15" s="213"/>
      <c r="C15" s="214"/>
      <c r="D15" s="214"/>
      <c r="E15" s="214"/>
      <c r="F15" s="214"/>
      <c r="G15" s="214"/>
      <c r="H15" s="214"/>
      <c r="I15" s="215"/>
      <c r="J15" s="14"/>
      <c r="K15" s="14"/>
      <c r="L15" s="176">
        <f>SUM(L12:L14)</f>
        <v>45111</v>
      </c>
      <c r="M15" s="176">
        <f>SUM(M12:M14)</f>
        <v>40840</v>
      </c>
      <c r="N15" s="176">
        <f>SUM(N12:N14)</f>
        <v>16704</v>
      </c>
      <c r="O15" s="176">
        <f>SUM(O12:O14)</f>
        <v>13675</v>
      </c>
      <c r="P15" s="177">
        <f t="shared" si="0"/>
        <v>81.86661877394637</v>
      </c>
      <c r="Q15" s="17"/>
      <c r="R15" s="18"/>
      <c r="S15" s="168"/>
    </row>
    <row r="16" spans="1:19" ht="12.75" customHeight="1">
      <c r="A16" s="169" t="s">
        <v>168</v>
      </c>
      <c r="B16" s="207" t="s">
        <v>207</v>
      </c>
      <c r="C16" s="208"/>
      <c r="D16" s="208"/>
      <c r="E16" s="208"/>
      <c r="F16" s="208"/>
      <c r="G16" s="208"/>
      <c r="H16" s="208"/>
      <c r="I16" s="209"/>
      <c r="J16" s="14" t="s">
        <v>176</v>
      </c>
      <c r="K16" s="14" t="s">
        <v>221</v>
      </c>
      <c r="L16" s="14">
        <v>1034</v>
      </c>
      <c r="M16" s="14">
        <v>500</v>
      </c>
      <c r="N16" s="14">
        <v>0</v>
      </c>
      <c r="O16" s="14">
        <v>0</v>
      </c>
      <c r="P16" s="175">
        <v>0</v>
      </c>
      <c r="Q16" s="102"/>
      <c r="R16" s="30"/>
      <c r="S16" s="168"/>
    </row>
    <row r="17" spans="1:19" ht="12.75" customHeight="1">
      <c r="A17" s="170"/>
      <c r="B17" s="210"/>
      <c r="C17" s="211"/>
      <c r="D17" s="211"/>
      <c r="E17" s="211"/>
      <c r="F17" s="211"/>
      <c r="G17" s="211"/>
      <c r="H17" s="211"/>
      <c r="I17" s="212"/>
      <c r="J17" s="14" t="s">
        <v>177</v>
      </c>
      <c r="K17" s="14" t="s">
        <v>222</v>
      </c>
      <c r="L17" s="14">
        <v>1113</v>
      </c>
      <c r="M17" s="14">
        <v>1000</v>
      </c>
      <c r="N17" s="14">
        <v>0</v>
      </c>
      <c r="O17" s="14">
        <v>0</v>
      </c>
      <c r="P17" s="175">
        <v>0</v>
      </c>
      <c r="Q17" s="171"/>
      <c r="R17" s="172"/>
      <c r="S17" s="168"/>
    </row>
    <row r="18" spans="1:19" ht="12.75" customHeight="1">
      <c r="A18" s="170"/>
      <c r="B18" s="210"/>
      <c r="C18" s="211"/>
      <c r="D18" s="211"/>
      <c r="E18" s="211"/>
      <c r="F18" s="211"/>
      <c r="G18" s="211"/>
      <c r="H18" s="211"/>
      <c r="I18" s="212"/>
      <c r="J18" s="14" t="s">
        <v>178</v>
      </c>
      <c r="K18" s="168" t="s">
        <v>230</v>
      </c>
      <c r="L18" s="14">
        <v>0</v>
      </c>
      <c r="M18" s="14">
        <v>0</v>
      </c>
      <c r="N18" s="14">
        <v>0</v>
      </c>
      <c r="O18" s="14">
        <v>0</v>
      </c>
      <c r="P18" s="175">
        <v>0</v>
      </c>
      <c r="Q18" s="171"/>
      <c r="R18" s="172"/>
      <c r="S18" s="168"/>
    </row>
    <row r="19" spans="1:19" ht="12.75" customHeight="1">
      <c r="A19" s="170"/>
      <c r="B19" s="210"/>
      <c r="C19" s="211"/>
      <c r="D19" s="211"/>
      <c r="E19" s="211"/>
      <c r="F19" s="211"/>
      <c r="G19" s="211"/>
      <c r="H19" s="211"/>
      <c r="I19" s="212"/>
      <c r="J19" s="14" t="s">
        <v>179</v>
      </c>
      <c r="K19" s="14" t="s">
        <v>193</v>
      </c>
      <c r="L19" s="14">
        <v>11496</v>
      </c>
      <c r="M19" s="14">
        <v>11000</v>
      </c>
      <c r="N19" s="14">
        <v>8600</v>
      </c>
      <c r="O19" s="14">
        <v>8181</v>
      </c>
      <c r="P19" s="175">
        <f t="shared" si="0"/>
        <v>95.12790697674419</v>
      </c>
      <c r="Q19" s="171"/>
      <c r="R19" s="172"/>
      <c r="S19" s="168"/>
    </row>
    <row r="20" spans="1:19" ht="12" customHeight="1">
      <c r="A20" s="170"/>
      <c r="B20" s="210"/>
      <c r="C20" s="211"/>
      <c r="D20" s="211"/>
      <c r="E20" s="211"/>
      <c r="F20" s="211"/>
      <c r="G20" s="211"/>
      <c r="H20" s="211"/>
      <c r="I20" s="212"/>
      <c r="J20" s="14" t="s">
        <v>180</v>
      </c>
      <c r="K20" s="14" t="s">
        <v>194</v>
      </c>
      <c r="L20" s="14">
        <v>1662</v>
      </c>
      <c r="M20" s="14">
        <v>3402</v>
      </c>
      <c r="N20" s="14">
        <v>0</v>
      </c>
      <c r="O20" s="14">
        <v>0</v>
      </c>
      <c r="P20" s="175">
        <v>0</v>
      </c>
      <c r="Q20" s="102" t="s">
        <v>252</v>
      </c>
      <c r="R20" s="172"/>
      <c r="S20" s="168"/>
    </row>
    <row r="21" spans="1:19" ht="12" customHeight="1">
      <c r="A21" s="170"/>
      <c r="B21" s="210"/>
      <c r="C21" s="211"/>
      <c r="D21" s="211"/>
      <c r="E21" s="211"/>
      <c r="F21" s="211"/>
      <c r="G21" s="211"/>
      <c r="H21" s="211"/>
      <c r="I21" s="212"/>
      <c r="J21" s="14" t="s">
        <v>182</v>
      </c>
      <c r="K21" s="14" t="s">
        <v>195</v>
      </c>
      <c r="L21" s="14">
        <v>468</v>
      </c>
      <c r="M21" s="14">
        <v>720</v>
      </c>
      <c r="N21" s="14">
        <v>0</v>
      </c>
      <c r="O21" s="14">
        <v>0</v>
      </c>
      <c r="P21" s="175">
        <v>0</v>
      </c>
      <c r="Q21" s="102" t="s">
        <v>252</v>
      </c>
      <c r="R21" s="172"/>
      <c r="S21" s="168"/>
    </row>
    <row r="22" spans="1:19" ht="13.5" customHeight="1">
      <c r="A22" s="170"/>
      <c r="B22" s="210"/>
      <c r="C22" s="211"/>
      <c r="D22" s="211"/>
      <c r="E22" s="211"/>
      <c r="F22" s="211"/>
      <c r="G22" s="211"/>
      <c r="H22" s="211"/>
      <c r="I22" s="212"/>
      <c r="J22" s="14" t="s">
        <v>181</v>
      </c>
      <c r="K22" s="14" t="s">
        <v>223</v>
      </c>
      <c r="L22" s="14">
        <v>0</v>
      </c>
      <c r="M22" s="14">
        <v>600</v>
      </c>
      <c r="N22" s="14">
        <v>0</v>
      </c>
      <c r="O22" s="14">
        <v>0</v>
      </c>
      <c r="P22" s="175">
        <v>0</v>
      </c>
      <c r="Q22" s="171"/>
      <c r="R22" s="172"/>
      <c r="S22" s="168"/>
    </row>
    <row r="23" spans="1:19" ht="12.75" customHeight="1">
      <c r="A23" s="170"/>
      <c r="B23" s="210"/>
      <c r="C23" s="211"/>
      <c r="D23" s="211"/>
      <c r="E23" s="211"/>
      <c r="F23" s="211"/>
      <c r="G23" s="211"/>
      <c r="H23" s="211"/>
      <c r="I23" s="212"/>
      <c r="J23" s="14" t="s">
        <v>183</v>
      </c>
      <c r="K23" s="14" t="s">
        <v>250</v>
      </c>
      <c r="L23" s="14">
        <v>225</v>
      </c>
      <c r="M23" s="14">
        <v>750</v>
      </c>
      <c r="N23" s="14">
        <v>0</v>
      </c>
      <c r="O23" s="14">
        <v>0</v>
      </c>
      <c r="P23" s="175">
        <v>0</v>
      </c>
      <c r="Q23" s="171"/>
      <c r="R23" s="172"/>
      <c r="S23" s="168"/>
    </row>
    <row r="24" spans="1:19" ht="12.75" customHeight="1">
      <c r="A24" s="170"/>
      <c r="B24" s="210"/>
      <c r="C24" s="211"/>
      <c r="D24" s="211"/>
      <c r="E24" s="211"/>
      <c r="F24" s="211"/>
      <c r="G24" s="211"/>
      <c r="H24" s="211"/>
      <c r="I24" s="212"/>
      <c r="J24" s="14" t="s">
        <v>184</v>
      </c>
      <c r="K24" s="14" t="s">
        <v>224</v>
      </c>
      <c r="L24" s="14">
        <v>676</v>
      </c>
      <c r="M24" s="14">
        <v>1088</v>
      </c>
      <c r="N24" s="14">
        <v>360</v>
      </c>
      <c r="O24" s="14">
        <v>120</v>
      </c>
      <c r="P24" s="175">
        <f t="shared" si="0"/>
        <v>33.33333333333333</v>
      </c>
      <c r="Q24" s="171"/>
      <c r="R24" s="172"/>
      <c r="S24" s="168"/>
    </row>
    <row r="25" spans="1:19" ht="12.75" customHeight="1">
      <c r="A25" s="170"/>
      <c r="B25" s="210"/>
      <c r="C25" s="211"/>
      <c r="D25" s="211"/>
      <c r="E25" s="211"/>
      <c r="F25" s="211"/>
      <c r="G25" s="211"/>
      <c r="H25" s="211"/>
      <c r="I25" s="212"/>
      <c r="J25" s="168" t="s">
        <v>185</v>
      </c>
      <c r="K25" s="14" t="s">
        <v>225</v>
      </c>
      <c r="L25" s="14">
        <v>257</v>
      </c>
      <c r="M25" s="14">
        <v>0</v>
      </c>
      <c r="N25" s="14">
        <v>0</v>
      </c>
      <c r="O25" s="14">
        <v>0</v>
      </c>
      <c r="P25" s="175">
        <v>0</v>
      </c>
      <c r="Q25" s="171"/>
      <c r="R25" s="172"/>
      <c r="S25" s="168"/>
    </row>
    <row r="26" spans="1:19" ht="12.75">
      <c r="A26" s="173"/>
      <c r="B26" s="213"/>
      <c r="C26" s="214"/>
      <c r="D26" s="214"/>
      <c r="E26" s="214"/>
      <c r="F26" s="214"/>
      <c r="G26" s="214"/>
      <c r="H26" s="214"/>
      <c r="I26" s="215"/>
      <c r="J26" s="14"/>
      <c r="K26" s="14"/>
      <c r="L26" s="176">
        <f>SUM(L16:L25)</f>
        <v>16931</v>
      </c>
      <c r="M26" s="176">
        <f>SUM(M16:M25)</f>
        <v>19060</v>
      </c>
      <c r="N26" s="176">
        <f>SUM(N16:N25)</f>
        <v>8960</v>
      </c>
      <c r="O26" s="176">
        <f>SUM(O16:O25)</f>
        <v>8301</v>
      </c>
      <c r="P26" s="177">
        <f t="shared" si="0"/>
        <v>92.64508928571429</v>
      </c>
      <c r="Q26" s="17"/>
      <c r="R26" s="18"/>
      <c r="S26" s="168"/>
    </row>
    <row r="27" spans="1:19" ht="12.75" customHeight="1">
      <c r="A27" s="169" t="s">
        <v>169</v>
      </c>
      <c r="B27" s="207" t="s">
        <v>206</v>
      </c>
      <c r="C27" s="208"/>
      <c r="D27" s="208"/>
      <c r="E27" s="208"/>
      <c r="F27" s="208"/>
      <c r="G27" s="208"/>
      <c r="H27" s="208"/>
      <c r="I27" s="209"/>
      <c r="J27" s="14" t="s">
        <v>186</v>
      </c>
      <c r="K27" s="14" t="s">
        <v>226</v>
      </c>
      <c r="L27" s="14">
        <v>2036</v>
      </c>
      <c r="M27" s="14">
        <v>2100</v>
      </c>
      <c r="N27" s="14">
        <v>6191</v>
      </c>
      <c r="O27" s="14">
        <v>550</v>
      </c>
      <c r="P27" s="175">
        <f t="shared" si="0"/>
        <v>8.883863673073817</v>
      </c>
      <c r="Q27" s="102" t="s">
        <v>252</v>
      </c>
      <c r="R27" s="30"/>
      <c r="S27" s="168"/>
    </row>
    <row r="28" spans="1:19" ht="12.75" customHeight="1">
      <c r="A28" s="170"/>
      <c r="B28" s="210"/>
      <c r="C28" s="211"/>
      <c r="D28" s="211"/>
      <c r="E28" s="211"/>
      <c r="F28" s="211"/>
      <c r="G28" s="211"/>
      <c r="H28" s="211"/>
      <c r="I28" s="212"/>
      <c r="J28" s="14" t="s">
        <v>187</v>
      </c>
      <c r="K28" s="14" t="s">
        <v>201</v>
      </c>
      <c r="L28" s="14">
        <v>131</v>
      </c>
      <c r="M28" s="14">
        <v>0</v>
      </c>
      <c r="N28" s="14">
        <v>50</v>
      </c>
      <c r="O28" s="14">
        <v>44</v>
      </c>
      <c r="P28" s="175">
        <f t="shared" si="0"/>
        <v>88</v>
      </c>
      <c r="Q28" s="171"/>
      <c r="R28" s="172"/>
      <c r="S28" s="168"/>
    </row>
    <row r="29" spans="1:19" ht="12.75" customHeight="1">
      <c r="A29" s="170"/>
      <c r="B29" s="210"/>
      <c r="C29" s="211"/>
      <c r="D29" s="211"/>
      <c r="E29" s="211"/>
      <c r="F29" s="211"/>
      <c r="G29" s="211"/>
      <c r="H29" s="211"/>
      <c r="I29" s="212"/>
      <c r="J29" s="14"/>
      <c r="K29" s="14"/>
      <c r="L29" s="176">
        <f>SUM(L27:L28)</f>
        <v>2167</v>
      </c>
      <c r="M29" s="176">
        <f>SUM(M27:M28)</f>
        <v>2100</v>
      </c>
      <c r="N29" s="176">
        <f>SUM(N27:N28)</f>
        <v>6241</v>
      </c>
      <c r="O29" s="176">
        <f>SUM(O27:O28)</f>
        <v>594</v>
      </c>
      <c r="P29" s="177">
        <f t="shared" si="0"/>
        <v>9.517705495914116</v>
      </c>
      <c r="Q29" s="171"/>
      <c r="R29" s="172"/>
      <c r="S29" s="168"/>
    </row>
    <row r="30" spans="1:19" ht="30" customHeight="1">
      <c r="A30" s="173"/>
      <c r="B30" s="213"/>
      <c r="C30" s="214"/>
      <c r="D30" s="214"/>
      <c r="E30" s="214"/>
      <c r="F30" s="214"/>
      <c r="G30" s="214"/>
      <c r="H30" s="214"/>
      <c r="I30" s="215"/>
      <c r="J30" s="14"/>
      <c r="K30" s="14"/>
      <c r="L30" s="14"/>
      <c r="M30" s="14"/>
      <c r="N30" s="14"/>
      <c r="O30" s="14"/>
      <c r="P30" s="175">
        <v>0</v>
      </c>
      <c r="Q30" s="17"/>
      <c r="R30" s="18"/>
      <c r="S30" s="168"/>
    </row>
    <row r="31" spans="1:19" ht="18.75" customHeight="1">
      <c r="A31" s="169" t="s">
        <v>170</v>
      </c>
      <c r="B31" s="207" t="s">
        <v>247</v>
      </c>
      <c r="C31" s="208"/>
      <c r="D31" s="208"/>
      <c r="E31" s="208"/>
      <c r="F31" s="208"/>
      <c r="G31" s="208"/>
      <c r="H31" s="208"/>
      <c r="I31" s="209"/>
      <c r="J31" s="14" t="s">
        <v>188</v>
      </c>
      <c r="K31" s="14" t="s">
        <v>227</v>
      </c>
      <c r="L31" s="14">
        <v>2045</v>
      </c>
      <c r="M31" s="14">
        <v>2000</v>
      </c>
      <c r="N31" s="14">
        <v>208</v>
      </c>
      <c r="O31" s="14">
        <v>208</v>
      </c>
      <c r="P31" s="175">
        <f t="shared" si="0"/>
        <v>100</v>
      </c>
      <c r="Q31" s="102"/>
      <c r="R31" s="30"/>
      <c r="S31" s="168"/>
    </row>
    <row r="32" spans="1:19" ht="12.75">
      <c r="A32" s="170"/>
      <c r="B32" s="210"/>
      <c r="C32" s="211"/>
      <c r="D32" s="211"/>
      <c r="E32" s="211"/>
      <c r="F32" s="211"/>
      <c r="G32" s="211"/>
      <c r="H32" s="211"/>
      <c r="I32" s="212"/>
      <c r="J32" s="14" t="s">
        <v>229</v>
      </c>
      <c r="K32" s="14" t="s">
        <v>228</v>
      </c>
      <c r="L32" s="14">
        <v>0</v>
      </c>
      <c r="M32" s="14">
        <v>0</v>
      </c>
      <c r="N32" s="14">
        <v>0</v>
      </c>
      <c r="O32" s="14">
        <v>0</v>
      </c>
      <c r="P32" s="175">
        <v>0</v>
      </c>
      <c r="Q32" s="171"/>
      <c r="R32" s="172"/>
      <c r="S32" s="168"/>
    </row>
    <row r="33" spans="1:19" ht="12.75">
      <c r="A33" s="170"/>
      <c r="B33" s="210"/>
      <c r="C33" s="211"/>
      <c r="D33" s="211"/>
      <c r="E33" s="211"/>
      <c r="F33" s="211"/>
      <c r="G33" s="211"/>
      <c r="H33" s="211"/>
      <c r="I33" s="212"/>
      <c r="J33" s="14" t="s">
        <v>249</v>
      </c>
      <c r="K33" s="14" t="s">
        <v>244</v>
      </c>
      <c r="L33" s="14">
        <v>0</v>
      </c>
      <c r="M33" s="14">
        <v>0</v>
      </c>
      <c r="N33" s="14">
        <v>50</v>
      </c>
      <c r="O33" s="14">
        <v>0</v>
      </c>
      <c r="P33" s="175">
        <f t="shared" si="0"/>
        <v>0</v>
      </c>
      <c r="Q33" s="171"/>
      <c r="R33" s="172"/>
      <c r="S33" s="168"/>
    </row>
    <row r="34" spans="1:19" ht="12.75">
      <c r="A34" s="170"/>
      <c r="B34" s="210"/>
      <c r="C34" s="211"/>
      <c r="D34" s="211"/>
      <c r="E34" s="211"/>
      <c r="F34" s="211"/>
      <c r="G34" s="211"/>
      <c r="H34" s="211"/>
      <c r="I34" s="212"/>
      <c r="J34" s="14"/>
      <c r="K34" s="14"/>
      <c r="L34" s="176">
        <f>SUM(L31:L33)</f>
        <v>2045</v>
      </c>
      <c r="M34" s="176">
        <f>SUM(M31:M33)</f>
        <v>2000</v>
      </c>
      <c r="N34" s="176">
        <f>SUM(N31:N33)</f>
        <v>258</v>
      </c>
      <c r="O34" s="176">
        <f>SUM(O31:O33)</f>
        <v>208</v>
      </c>
      <c r="P34" s="177">
        <f t="shared" si="0"/>
        <v>80.62015503875969</v>
      </c>
      <c r="Q34" s="171"/>
      <c r="R34" s="172"/>
      <c r="S34" s="168"/>
    </row>
    <row r="35" spans="1:19" ht="31.5" customHeight="1">
      <c r="A35" s="173"/>
      <c r="B35" s="213"/>
      <c r="C35" s="214"/>
      <c r="D35" s="214"/>
      <c r="E35" s="214"/>
      <c r="F35" s="214"/>
      <c r="G35" s="214"/>
      <c r="H35" s="214"/>
      <c r="I35" s="215"/>
      <c r="J35" s="14"/>
      <c r="K35" s="14"/>
      <c r="L35" s="14"/>
      <c r="M35" s="14"/>
      <c r="N35" s="14"/>
      <c r="O35" s="14"/>
      <c r="P35" s="177"/>
      <c r="Q35" s="17"/>
      <c r="R35" s="18"/>
      <c r="S35" s="168"/>
    </row>
    <row r="36" spans="1:19" ht="12.7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76" t="s">
        <v>39</v>
      </c>
      <c r="L36" s="176">
        <f>+L34+L29+L26+L15</f>
        <v>66254</v>
      </c>
      <c r="M36" s="176">
        <f>+M34+M29+M26+M15</f>
        <v>64000</v>
      </c>
      <c r="N36" s="176">
        <f>+N34+N29+N26+N15</f>
        <v>32163</v>
      </c>
      <c r="O36" s="176">
        <f>+O34+O29+O26+O15</f>
        <v>22778</v>
      </c>
      <c r="P36" s="177">
        <f t="shared" si="0"/>
        <v>70.82050803718558</v>
      </c>
      <c r="Q36" s="17"/>
      <c r="R36" s="18"/>
      <c r="S36" s="168"/>
    </row>
    <row r="37" spans="1:19" ht="12.7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</row>
    <row r="38" spans="1:19" ht="12.7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</row>
    <row r="39" spans="1:18" ht="12.7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</row>
    <row r="40" spans="1:18" ht="12.75" customHeight="1">
      <c r="A40" s="201" t="s">
        <v>21</v>
      </c>
      <c r="B40" s="14" t="s">
        <v>8</v>
      </c>
      <c r="C40" s="15" t="s">
        <v>37</v>
      </c>
      <c r="D40" s="16"/>
      <c r="E40" s="204" t="s">
        <v>84</v>
      </c>
      <c r="F40" s="15" t="s">
        <v>8</v>
      </c>
      <c r="G40" s="102" t="s">
        <v>37</v>
      </c>
      <c r="H40" s="103"/>
      <c r="I40" s="30"/>
      <c r="J40" s="168"/>
      <c r="K40" s="168"/>
      <c r="L40" s="168"/>
      <c r="M40" s="168"/>
      <c r="N40" s="168"/>
      <c r="O40" s="168"/>
      <c r="P40" s="168"/>
      <c r="Q40" s="168"/>
      <c r="R40" s="168"/>
    </row>
    <row r="41" spans="1:18" ht="12.75">
      <c r="A41" s="202"/>
      <c r="B41" s="14" t="s">
        <v>22</v>
      </c>
      <c r="C41" s="15"/>
      <c r="D41" s="16"/>
      <c r="E41" s="205"/>
      <c r="F41" s="15" t="s">
        <v>22</v>
      </c>
      <c r="G41" s="102"/>
      <c r="H41" s="103"/>
      <c r="I41" s="30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ht="19.5" customHeight="1">
      <c r="A42" s="203"/>
      <c r="B42" s="14" t="s">
        <v>23</v>
      </c>
      <c r="C42" s="17" t="s">
        <v>248</v>
      </c>
      <c r="D42" s="18"/>
      <c r="E42" s="206"/>
      <c r="F42" s="15" t="s">
        <v>23</v>
      </c>
      <c r="G42" s="17" t="s">
        <v>248</v>
      </c>
      <c r="H42" s="18"/>
      <c r="I42" s="16" t="s">
        <v>24</v>
      </c>
      <c r="J42" s="168"/>
      <c r="K42" s="168"/>
      <c r="L42" s="168"/>
      <c r="M42" s="168"/>
      <c r="N42" s="168"/>
      <c r="O42" s="168"/>
      <c r="P42" s="168"/>
      <c r="Q42" s="168"/>
      <c r="R42" s="168"/>
    </row>
    <row r="47" ht="12.75" customHeight="1"/>
    <row r="50" ht="12.75">
      <c r="K50" t="s">
        <v>38</v>
      </c>
    </row>
  </sheetData>
  <sheetProtection/>
  <mergeCells count="7">
    <mergeCell ref="A40:A42"/>
    <mergeCell ref="E40:E42"/>
    <mergeCell ref="B5:I7"/>
    <mergeCell ref="B27:I30"/>
    <mergeCell ref="B12:I15"/>
    <mergeCell ref="B16:I26"/>
    <mergeCell ref="B31:I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4">
      <selection activeCell="A1" sqref="A1:L31"/>
    </sheetView>
  </sheetViews>
  <sheetFormatPr defaultColWidth="9.140625" defaultRowHeight="12.75"/>
  <cols>
    <col min="1" max="1" width="11.28125" style="0" customWidth="1"/>
    <col min="2" max="2" width="17.7109375" style="0" customWidth="1"/>
    <col min="3" max="3" width="8.57421875" style="0" customWidth="1"/>
    <col min="4" max="4" width="7.8515625" style="0" customWidth="1"/>
    <col min="5" max="5" width="12.421875" style="0" customWidth="1"/>
    <col min="6" max="6" width="7.8515625" style="0" customWidth="1"/>
    <col min="7" max="8" width="9.7109375" style="0" customWidth="1"/>
    <col min="9" max="9" width="10.57421875" style="0" customWidth="1"/>
    <col min="10" max="10" width="13.28125" style="0" customWidth="1"/>
    <col min="11" max="11" width="14.00390625" style="0" customWidth="1"/>
    <col min="12" max="12" width="9.140625" style="0" customWidth="1"/>
    <col min="13" max="13" width="10.7109375" style="0" customWidth="1"/>
    <col min="14" max="14" width="13.28125" style="0" customWidth="1"/>
    <col min="15" max="15" width="21.421875" style="0" customWidth="1"/>
    <col min="16" max="16" width="27.7109375" style="0" customWidth="1"/>
    <col min="17" max="17" width="20.00390625" style="0" customWidth="1"/>
  </cols>
  <sheetData>
    <row r="1" ht="15">
      <c r="D1" s="31" t="s">
        <v>35</v>
      </c>
    </row>
    <row r="2" spans="1:2" ht="12.75">
      <c r="A2" s="1" t="s">
        <v>87</v>
      </c>
      <c r="B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4" spans="1:16" ht="12.75">
      <c r="A4" s="1" t="s">
        <v>88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33"/>
      <c r="B5" s="3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1" ht="12.75">
      <c r="A6" s="20"/>
      <c r="B6" s="20"/>
      <c r="C6" s="21" t="s">
        <v>29</v>
      </c>
      <c r="D6" s="27" t="s">
        <v>91</v>
      </c>
      <c r="E6" s="27" t="s">
        <v>91</v>
      </c>
      <c r="F6" s="27" t="s">
        <v>95</v>
      </c>
      <c r="G6" s="27" t="s">
        <v>96</v>
      </c>
      <c r="H6" s="27" t="s">
        <v>99</v>
      </c>
      <c r="I6" s="27" t="s">
        <v>102</v>
      </c>
      <c r="J6" s="27" t="s">
        <v>99</v>
      </c>
      <c r="K6" s="27"/>
    </row>
    <row r="7" spans="1:11" ht="12.75">
      <c r="A7" s="22" t="s">
        <v>89</v>
      </c>
      <c r="B7" s="22" t="s">
        <v>90</v>
      </c>
      <c r="C7" s="22" t="s">
        <v>30</v>
      </c>
      <c r="D7" s="22" t="s">
        <v>92</v>
      </c>
      <c r="E7" s="22" t="s">
        <v>94</v>
      </c>
      <c r="F7" s="22" t="s">
        <v>32</v>
      </c>
      <c r="G7" s="22" t="s">
        <v>97</v>
      </c>
      <c r="H7" s="22" t="s">
        <v>100</v>
      </c>
      <c r="I7" s="22" t="s">
        <v>103</v>
      </c>
      <c r="J7" s="22" t="s">
        <v>105</v>
      </c>
      <c r="K7" s="22" t="s">
        <v>27</v>
      </c>
    </row>
    <row r="8" spans="1:11" ht="12.75">
      <c r="A8" s="23"/>
      <c r="B8" s="23"/>
      <c r="C8" s="24" t="s">
        <v>31</v>
      </c>
      <c r="D8" s="24" t="s">
        <v>93</v>
      </c>
      <c r="E8" s="24" t="s">
        <v>93</v>
      </c>
      <c r="F8" s="24"/>
      <c r="G8" s="24" t="s">
        <v>245</v>
      </c>
      <c r="H8" s="24" t="s">
        <v>101</v>
      </c>
      <c r="I8" s="24" t="s">
        <v>104</v>
      </c>
      <c r="J8" s="24" t="s">
        <v>101</v>
      </c>
      <c r="K8" s="24"/>
    </row>
    <row r="9" spans="1:11" ht="12.75">
      <c r="A9" s="37" t="s">
        <v>242</v>
      </c>
      <c r="B9" s="37" t="s">
        <v>220</v>
      </c>
      <c r="C9" s="25">
        <v>1780</v>
      </c>
      <c r="D9" s="25">
        <v>2017</v>
      </c>
      <c r="E9" s="25">
        <v>2017</v>
      </c>
      <c r="F9" s="25">
        <v>0</v>
      </c>
      <c r="G9" s="25">
        <v>1780</v>
      </c>
      <c r="H9" s="25">
        <v>0</v>
      </c>
      <c r="I9" s="25">
        <v>0</v>
      </c>
      <c r="J9" s="25">
        <v>0</v>
      </c>
      <c r="K9" s="24" t="s">
        <v>246</v>
      </c>
    </row>
    <row r="10" spans="1:11" ht="12.75">
      <c r="A10" s="37" t="s">
        <v>243</v>
      </c>
      <c r="B10" s="37" t="s">
        <v>244</v>
      </c>
      <c r="C10" s="25">
        <v>50</v>
      </c>
      <c r="D10" s="25">
        <v>2017</v>
      </c>
      <c r="E10" s="25">
        <v>2017</v>
      </c>
      <c r="F10" s="25">
        <v>0</v>
      </c>
      <c r="G10" s="25">
        <v>50</v>
      </c>
      <c r="H10" s="25">
        <v>0</v>
      </c>
      <c r="I10" s="25">
        <v>0</v>
      </c>
      <c r="J10" s="25">
        <v>0</v>
      </c>
      <c r="K10" s="25"/>
    </row>
    <row r="11" spans="1:11" ht="12.75">
      <c r="A11" s="37" t="s">
        <v>235</v>
      </c>
      <c r="B11" s="37" t="s">
        <v>190</v>
      </c>
      <c r="C11" s="25">
        <v>120</v>
      </c>
      <c r="D11" s="25">
        <v>2017</v>
      </c>
      <c r="E11" s="25">
        <v>2017</v>
      </c>
      <c r="F11" s="25">
        <v>0</v>
      </c>
      <c r="G11" s="25">
        <v>120</v>
      </c>
      <c r="H11" s="25">
        <v>57</v>
      </c>
      <c r="I11" s="25">
        <v>57</v>
      </c>
      <c r="J11" s="25">
        <v>57</v>
      </c>
      <c r="K11" s="25"/>
    </row>
    <row r="12" spans="1:11" ht="12.75">
      <c r="A12" s="37" t="s">
        <v>236</v>
      </c>
      <c r="B12" s="37" t="s">
        <v>201</v>
      </c>
      <c r="C12" s="25">
        <v>50</v>
      </c>
      <c r="D12" s="25">
        <v>2017</v>
      </c>
      <c r="E12" s="25">
        <v>2017</v>
      </c>
      <c r="F12" s="25">
        <v>0</v>
      </c>
      <c r="G12" s="25">
        <v>50</v>
      </c>
      <c r="H12" s="25">
        <v>44</v>
      </c>
      <c r="I12" s="25">
        <v>44</v>
      </c>
      <c r="J12" s="25">
        <v>44</v>
      </c>
      <c r="K12" s="25"/>
    </row>
    <row r="13" spans="1:11" ht="12.75">
      <c r="A13" s="38" t="s">
        <v>39</v>
      </c>
      <c r="B13" s="38"/>
      <c r="C13" s="38">
        <f>SUM(C9:C12)</f>
        <v>2000</v>
      </c>
      <c r="D13" s="38"/>
      <c r="E13" s="38">
        <f aca="true" t="shared" si="0" ref="E13:J13">SUM(E9:E12)</f>
        <v>8068</v>
      </c>
      <c r="F13" s="38">
        <f t="shared" si="0"/>
        <v>0</v>
      </c>
      <c r="G13" s="38">
        <f t="shared" si="0"/>
        <v>2000</v>
      </c>
      <c r="H13" s="38">
        <f t="shared" si="0"/>
        <v>101</v>
      </c>
      <c r="I13" s="38">
        <f t="shared" si="0"/>
        <v>101</v>
      </c>
      <c r="J13" s="38">
        <f t="shared" si="0"/>
        <v>101</v>
      </c>
      <c r="K13" s="38"/>
    </row>
    <row r="14" ht="12.75">
      <c r="A14" t="s">
        <v>24</v>
      </c>
    </row>
    <row r="16" spans="1:11" ht="12.75">
      <c r="A16" s="1" t="s">
        <v>106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33"/>
      <c r="B17" s="33"/>
      <c r="C17" s="1"/>
      <c r="D17" s="1"/>
      <c r="E17" s="1"/>
      <c r="F17" s="1"/>
      <c r="G17" s="1"/>
      <c r="H17" s="1"/>
      <c r="I17" s="1"/>
      <c r="J17" s="1"/>
      <c r="K17" s="1"/>
    </row>
    <row r="18" spans="1:12" ht="12.75">
      <c r="A18" s="20"/>
      <c r="B18" s="20"/>
      <c r="C18" s="21" t="s">
        <v>33</v>
      </c>
      <c r="D18" s="21" t="s">
        <v>29</v>
      </c>
      <c r="E18" s="27" t="s">
        <v>91</v>
      </c>
      <c r="F18" s="27" t="s">
        <v>91</v>
      </c>
      <c r="G18" s="27" t="s">
        <v>95</v>
      </c>
      <c r="H18" s="27" t="s">
        <v>96</v>
      </c>
      <c r="I18" s="27" t="s">
        <v>102</v>
      </c>
      <c r="J18" s="27" t="s">
        <v>99</v>
      </c>
      <c r="K18" s="27" t="s">
        <v>99</v>
      </c>
      <c r="L18" s="27"/>
    </row>
    <row r="19" spans="1:12" ht="12.75">
      <c r="A19" s="22" t="s">
        <v>89</v>
      </c>
      <c r="B19" s="22" t="s">
        <v>90</v>
      </c>
      <c r="C19" s="22" t="s">
        <v>34</v>
      </c>
      <c r="D19" s="22" t="s">
        <v>30</v>
      </c>
      <c r="E19" s="22" t="s">
        <v>92</v>
      </c>
      <c r="F19" s="22" t="s">
        <v>94</v>
      </c>
      <c r="G19" s="22" t="s">
        <v>32</v>
      </c>
      <c r="H19" s="22" t="s">
        <v>97</v>
      </c>
      <c r="I19" s="22" t="s">
        <v>103</v>
      </c>
      <c r="J19" s="22" t="s">
        <v>100</v>
      </c>
      <c r="K19" s="22" t="s">
        <v>105</v>
      </c>
      <c r="L19" s="22" t="s">
        <v>27</v>
      </c>
    </row>
    <row r="20" spans="1:12" ht="12.75">
      <c r="A20" s="23"/>
      <c r="B20" s="23"/>
      <c r="C20" s="24"/>
      <c r="D20" s="24" t="s">
        <v>31</v>
      </c>
      <c r="E20" s="24" t="s">
        <v>93</v>
      </c>
      <c r="F20" s="24" t="s">
        <v>93</v>
      </c>
      <c r="G20" s="24"/>
      <c r="H20" s="24" t="s">
        <v>98</v>
      </c>
      <c r="I20" s="24" t="s">
        <v>104</v>
      </c>
      <c r="J20" s="24" t="s">
        <v>101</v>
      </c>
      <c r="K20" s="24" t="s">
        <v>101</v>
      </c>
      <c r="L20" s="24"/>
    </row>
    <row r="21" spans="1:12" ht="12.75">
      <c r="A21" s="37"/>
      <c r="B21" s="37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>
      <c r="A22" s="37"/>
      <c r="B22" s="37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2.75">
      <c r="A23" s="37"/>
      <c r="B23" s="37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2.75">
      <c r="A24" s="38" t="s">
        <v>39</v>
      </c>
      <c r="B24" s="38"/>
      <c r="C24" s="38">
        <f>SUM(C21:C23)</f>
        <v>0</v>
      </c>
      <c r="D24" s="38">
        <f>SUM(D21:D23)</f>
        <v>0</v>
      </c>
      <c r="E24" s="38"/>
      <c r="F24" s="38"/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25"/>
    </row>
    <row r="28" spans="1:9" ht="12.75">
      <c r="A28" s="201" t="s">
        <v>21</v>
      </c>
      <c r="B28" s="14" t="s">
        <v>8</v>
      </c>
      <c r="C28" s="15" t="s">
        <v>37</v>
      </c>
      <c r="D28" s="16"/>
      <c r="E28" s="204" t="s">
        <v>84</v>
      </c>
      <c r="F28" s="15" t="s">
        <v>8</v>
      </c>
      <c r="G28" s="102" t="s">
        <v>37</v>
      </c>
      <c r="H28" s="103"/>
      <c r="I28" s="30"/>
    </row>
    <row r="29" spans="1:9" ht="12.75">
      <c r="A29" s="202"/>
      <c r="B29" s="14" t="s">
        <v>22</v>
      </c>
      <c r="C29" s="15"/>
      <c r="D29" s="16"/>
      <c r="E29" s="205"/>
      <c r="F29" s="15" t="s">
        <v>22</v>
      </c>
      <c r="G29" s="102"/>
      <c r="H29" s="103"/>
      <c r="I29" s="30"/>
    </row>
    <row r="30" spans="1:9" ht="12.75">
      <c r="A30" s="203"/>
      <c r="B30" s="14" t="s">
        <v>23</v>
      </c>
      <c r="C30" s="17" t="s">
        <v>248</v>
      </c>
      <c r="D30" s="18"/>
      <c r="E30" s="206"/>
      <c r="F30" s="15" t="s">
        <v>23</v>
      </c>
      <c r="G30" s="17" t="s">
        <v>248</v>
      </c>
      <c r="H30" s="18"/>
      <c r="I30" s="16" t="s">
        <v>24</v>
      </c>
    </row>
  </sheetData>
  <sheetProtection/>
  <mergeCells count="2">
    <mergeCell ref="A28:A30"/>
    <mergeCell ref="E28:E3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Viola_</cp:lastModifiedBy>
  <cp:lastPrinted>2017-05-26T11:45:43Z</cp:lastPrinted>
  <dcterms:created xsi:type="dcterms:W3CDTF">2006-01-12T07:01:41Z</dcterms:created>
  <dcterms:modified xsi:type="dcterms:W3CDTF">2017-05-26T11:54:02Z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